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5\Quarter 3\Website (NE)\"/>
    </mc:Choice>
  </mc:AlternateContent>
  <xr:revisionPtr revIDLastSave="0" documentId="13_ncr:1_{CBC075BD-A4F9-479F-91D3-D94365B75B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mports by Country of Origin " sheetId="1" r:id="rId1"/>
    <sheet name="Input." sheetId="2" state="hidden" r:id="rId2"/>
  </sheets>
  <externalReferences>
    <externalReference r:id="rId3"/>
  </externalReferences>
  <definedNames>
    <definedName name="BECREV4">'[1]dropdown codes'!$E$1:$E$5055</definedName>
    <definedName name="_xlnm.Print_Area" localSheetId="0">'Imports by Country of Origin '!$AN$7:$CU$27</definedName>
    <definedName name="_xlnm.Print_Titles" localSheetId="0">'Imports by Country of Origin '!$A:$C,'Imports by Country of Origin '!$1:$6</definedName>
    <definedName name="SITCREV3Codes">'[1]dropdown codes'!$C$1:$C$5238</definedName>
    <definedName name="SITCREV3DES">'[1]dropdown codes'!$F$1:$F$65536</definedName>
    <definedName name="SITCREV3DESCRIPTION">'[1]dropdown codes'!$F$2:$F$3102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H19" i="1"/>
  <c r="H18" i="1"/>
  <c r="H17" i="1"/>
  <c r="H16" i="1"/>
  <c r="H15" i="1"/>
  <c r="H14" i="1"/>
  <c r="H13" i="1"/>
  <c r="H12" i="1"/>
  <c r="H11" i="1"/>
  <c r="H10" i="1"/>
  <c r="H9" i="1"/>
  <c r="H8" i="1"/>
  <c r="S20" i="1"/>
  <c r="R20" i="1"/>
  <c r="Q20" i="1"/>
  <c r="P20" i="1"/>
  <c r="M20" i="1"/>
  <c r="L20" i="1"/>
  <c r="K20" i="1"/>
  <c r="J20" i="1"/>
  <c r="T19" i="1"/>
  <c r="N19" i="1"/>
  <c r="T18" i="1"/>
  <c r="N18" i="1"/>
  <c r="T17" i="1"/>
  <c r="N17" i="1"/>
  <c r="T16" i="1"/>
  <c r="N16" i="1"/>
  <c r="T15" i="1"/>
  <c r="N15" i="1"/>
  <c r="T14" i="1"/>
  <c r="N14" i="1"/>
  <c r="T13" i="1"/>
  <c r="N13" i="1"/>
  <c r="T12" i="1"/>
  <c r="N12" i="1"/>
  <c r="T11" i="1"/>
  <c r="N11" i="1"/>
  <c r="T10" i="1"/>
  <c r="N10" i="1"/>
  <c r="T9" i="1"/>
  <c r="N9" i="1"/>
  <c r="T8" i="1"/>
  <c r="N8" i="1"/>
  <c r="M15" i="2"/>
  <c r="L15" i="2"/>
  <c r="K15" i="2"/>
  <c r="N16" i="2"/>
  <c r="N5" i="2"/>
  <c r="N6" i="2"/>
  <c r="N7" i="2"/>
  <c r="N8" i="2"/>
  <c r="N9" i="2"/>
  <c r="N10" i="2"/>
  <c r="N11" i="2"/>
  <c r="N12" i="2"/>
  <c r="N13" i="2"/>
  <c r="N14" i="2"/>
  <c r="N3" i="2"/>
  <c r="M3" i="2"/>
  <c r="L3" i="2"/>
  <c r="K3" i="2"/>
  <c r="J3" i="2"/>
  <c r="I3" i="2"/>
  <c r="H3" i="2"/>
  <c r="G3" i="2"/>
  <c r="F3" i="2"/>
  <c r="E3" i="2"/>
  <c r="H15" i="2"/>
  <c r="I5" i="2"/>
  <c r="I8" i="2"/>
  <c r="O8" i="2" s="1"/>
  <c r="I9" i="2"/>
  <c r="I10" i="2"/>
  <c r="O10" i="2" s="1"/>
  <c r="I11" i="2"/>
  <c r="I12" i="2"/>
  <c r="O12" i="2" s="1"/>
  <c r="I13" i="2"/>
  <c r="E15" i="2"/>
  <c r="F15" i="2"/>
  <c r="G15" i="2"/>
  <c r="Y20" i="1"/>
  <c r="X20" i="1"/>
  <c r="W20" i="1"/>
  <c r="V20" i="1"/>
  <c r="Z19" i="1"/>
  <c r="Z18" i="1"/>
  <c r="Z17" i="1"/>
  <c r="Z16" i="1"/>
  <c r="Z15" i="1"/>
  <c r="Z14" i="1"/>
  <c r="Z13" i="1"/>
  <c r="Z12" i="1"/>
  <c r="Z11" i="1"/>
  <c r="Z10" i="1"/>
  <c r="Z9" i="1"/>
  <c r="Z8" i="1"/>
  <c r="Z20" i="1" s="1"/>
  <c r="AB20" i="1"/>
  <c r="AF8" i="1"/>
  <c r="AF20" i="1" s="1"/>
  <c r="AF19" i="1"/>
  <c r="AF18" i="1"/>
  <c r="AF17" i="1"/>
  <c r="AF16" i="1"/>
  <c r="AF15" i="1"/>
  <c r="AF14" i="1"/>
  <c r="AF13" i="1"/>
  <c r="AF12" i="1"/>
  <c r="AF11" i="1"/>
  <c r="AF10" i="1"/>
  <c r="AF9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20" i="1" s="1"/>
  <c r="AH20" i="1"/>
  <c r="AC20" i="1"/>
  <c r="AI20" i="1"/>
  <c r="AJ20" i="1"/>
  <c r="AK20" i="1"/>
  <c r="AE20" i="1"/>
  <c r="AD20" i="1"/>
  <c r="AQ20" i="1"/>
  <c r="AP20" i="1"/>
  <c r="AO20" i="1"/>
  <c r="AN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20" i="1" s="1"/>
  <c r="AX19" i="1"/>
  <c r="AX18" i="1"/>
  <c r="AX17" i="1"/>
  <c r="AX16" i="1"/>
  <c r="AX15" i="1"/>
  <c r="AX14" i="1"/>
  <c r="AX13" i="1"/>
  <c r="AX12" i="1"/>
  <c r="AX11" i="1"/>
  <c r="AX10" i="1"/>
  <c r="AX9" i="1"/>
  <c r="AX20" i="1" s="1"/>
  <c r="AX8" i="1"/>
  <c r="AU20" i="1"/>
  <c r="AT20" i="1"/>
  <c r="AW20" i="1"/>
  <c r="AV20" i="1"/>
  <c r="BP12" i="1"/>
  <c r="BM20" i="1"/>
  <c r="BN20" i="1"/>
  <c r="BO20" i="1"/>
  <c r="BL20" i="1"/>
  <c r="BP9" i="1"/>
  <c r="BP10" i="1"/>
  <c r="BP11" i="1"/>
  <c r="BP13" i="1"/>
  <c r="BP14" i="1"/>
  <c r="BP15" i="1"/>
  <c r="BP16" i="1"/>
  <c r="BP17" i="1"/>
  <c r="BP18" i="1"/>
  <c r="BP19" i="1"/>
  <c r="BP8" i="1"/>
  <c r="AZ20" i="1"/>
  <c r="BA20" i="1"/>
  <c r="BB20" i="1"/>
  <c r="BC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20" i="1" s="1"/>
  <c r="BF19" i="1"/>
  <c r="BJ20" i="1"/>
  <c r="BF18" i="1"/>
  <c r="BF17" i="1"/>
  <c r="BF16" i="1"/>
  <c r="BF15" i="1"/>
  <c r="BF13" i="1"/>
  <c r="BF11" i="1"/>
  <c r="BF10" i="1"/>
  <c r="BF9" i="1"/>
  <c r="BH20" i="1"/>
  <c r="BR20" i="1"/>
  <c r="BS20" i="1"/>
  <c r="BT20" i="1"/>
  <c r="CM20" i="1"/>
  <c r="CH20" i="1"/>
  <c r="CE20" i="1"/>
  <c r="CT20" i="1"/>
  <c r="CB20" i="1"/>
  <c r="CP20" i="1"/>
  <c r="BU20" i="1"/>
  <c r="BV20" i="1"/>
  <c r="BY20" i="1"/>
  <c r="CA20" i="1"/>
  <c r="CG20" i="1"/>
  <c r="CK20" i="1"/>
  <c r="CL20" i="1"/>
  <c r="CQ20" i="1"/>
  <c r="CR20" i="1"/>
  <c r="CS20" i="1"/>
  <c r="CJ20" i="1"/>
  <c r="CD20" i="1"/>
  <c r="BX20" i="1"/>
  <c r="CF20" i="1"/>
  <c r="BZ20" i="1"/>
  <c r="CN20" i="1"/>
  <c r="BF12" i="1"/>
  <c r="BI20" i="1"/>
  <c r="BF14" i="1"/>
  <c r="BF8" i="1"/>
  <c r="BF20" i="1" s="1"/>
  <c r="BG20" i="1"/>
  <c r="I7" i="2"/>
  <c r="I6" i="2"/>
  <c r="N4" i="2"/>
  <c r="BP20" i="1"/>
  <c r="T20" i="1"/>
  <c r="H20" i="1" l="1"/>
  <c r="O5" i="2"/>
  <c r="O13" i="2"/>
  <c r="O7" i="2"/>
  <c r="O6" i="2"/>
  <c r="N20" i="1"/>
  <c r="O9" i="2"/>
  <c r="I15" i="2"/>
  <c r="O11" i="2"/>
  <c r="I16" i="2"/>
  <c r="O16" i="2" s="1"/>
  <c r="J15" i="2"/>
  <c r="N15" i="2" s="1"/>
  <c r="I4" i="2"/>
  <c r="O4" i="2" s="1"/>
  <c r="I14" i="2"/>
  <c r="O14" i="2" s="1"/>
  <c r="O15" i="2" l="1"/>
</calcChain>
</file>

<file path=xl/sharedStrings.xml><?xml version="1.0" encoding="utf-8"?>
<sst xmlns="http://schemas.openxmlformats.org/spreadsheetml/2006/main" count="148" uniqueCount="60">
  <si>
    <t>(CI$ Millions)</t>
  </si>
  <si>
    <t>Country</t>
  </si>
  <si>
    <t>USA</t>
  </si>
  <si>
    <t>United States</t>
  </si>
  <si>
    <t>JAM</t>
  </si>
  <si>
    <t>Jamaica</t>
  </si>
  <si>
    <t>JPN</t>
  </si>
  <si>
    <t>Japan</t>
  </si>
  <si>
    <t>GBR</t>
  </si>
  <si>
    <t>United Kingdom</t>
  </si>
  <si>
    <t>CUB</t>
  </si>
  <si>
    <t>Cuba</t>
  </si>
  <si>
    <t>CAN</t>
  </si>
  <si>
    <t>Canada</t>
  </si>
  <si>
    <t>CHE</t>
  </si>
  <si>
    <t>Switzerland</t>
  </si>
  <si>
    <t>DEU</t>
  </si>
  <si>
    <t>Germany</t>
  </si>
  <si>
    <t>MEX</t>
  </si>
  <si>
    <t>Mexico</t>
  </si>
  <si>
    <t xml:space="preserve">Other </t>
  </si>
  <si>
    <t>TOTAL IMPORTS</t>
  </si>
  <si>
    <t>1st Qrt</t>
  </si>
  <si>
    <t>2nd Qrt</t>
  </si>
  <si>
    <t>3rd Qrt</t>
  </si>
  <si>
    <t>IMPORTS BY COUNTRIES OF ORIGIN</t>
  </si>
  <si>
    <t>Notes:</t>
  </si>
  <si>
    <t>4th Qrt</t>
  </si>
  <si>
    <t>Panama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</si>
  <si>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Figures on imports from the USA tend to be overstated  while those from other </t>
    </r>
  </si>
  <si>
    <t>imports through Florida.</t>
  </si>
  <si>
    <t xml:space="preserve">countries tend to be underestimated due to the shipment of Cayman Islands bound </t>
  </si>
  <si>
    <t>South Korea</t>
  </si>
  <si>
    <r>
      <t>1st Qrt</t>
    </r>
    <r>
      <rPr>
        <b/>
        <vertAlign val="superscript"/>
        <sz val="11"/>
        <rFont val="Arial"/>
        <family val="2"/>
      </rPr>
      <t>R</t>
    </r>
  </si>
  <si>
    <r>
      <t>2nd Qrt</t>
    </r>
    <r>
      <rPr>
        <b/>
        <vertAlign val="superscript"/>
        <sz val="11"/>
        <rFont val="Arial"/>
        <family val="2"/>
      </rPr>
      <t>R</t>
    </r>
  </si>
  <si>
    <r>
      <t>3rd Qrt</t>
    </r>
    <r>
      <rPr>
        <b/>
        <vertAlign val="superscript"/>
        <sz val="11"/>
        <rFont val="Arial"/>
        <family val="2"/>
      </rPr>
      <t>R</t>
    </r>
  </si>
  <si>
    <r>
      <t>4th Qrt</t>
    </r>
    <r>
      <rPr>
        <b/>
        <vertAlign val="superscript"/>
        <sz val="11"/>
        <rFont val="Arial"/>
        <family val="2"/>
      </rPr>
      <t>R</t>
    </r>
  </si>
  <si>
    <t>Others</t>
  </si>
  <si>
    <t>2019R</t>
  </si>
  <si>
    <t>2018R</t>
  </si>
  <si>
    <r>
      <t>2018</t>
    </r>
    <r>
      <rPr>
        <b/>
        <vertAlign val="superscript"/>
        <sz val="11"/>
        <rFont val="Arial"/>
        <family val="2"/>
      </rPr>
      <t>R</t>
    </r>
  </si>
  <si>
    <t>% chg</t>
  </si>
  <si>
    <r>
      <t>2021</t>
    </r>
    <r>
      <rPr>
        <b/>
        <vertAlign val="superscript"/>
        <sz val="11"/>
        <rFont val="Arial"/>
        <family val="2"/>
      </rPr>
      <t>R</t>
    </r>
  </si>
  <si>
    <r>
      <t>4th Qrt</t>
    </r>
    <r>
      <rPr>
        <b/>
        <vertAlign val="superscript"/>
        <sz val="11"/>
        <rFont val="Arial"/>
        <family val="2"/>
      </rPr>
      <t>P</t>
    </r>
  </si>
  <si>
    <r>
      <t>3rd Qrt</t>
    </r>
    <r>
      <rPr>
        <b/>
        <vertAlign val="superscript"/>
        <sz val="11"/>
        <rFont val="Arial"/>
        <family val="2"/>
      </rPr>
      <t>P</t>
    </r>
  </si>
  <si>
    <r>
      <t>2nd Qrt</t>
    </r>
    <r>
      <rPr>
        <b/>
        <vertAlign val="superscript"/>
        <sz val="11"/>
        <rFont val="Arial"/>
        <family val="2"/>
      </rPr>
      <t>p</t>
    </r>
  </si>
  <si>
    <r>
      <t>1st Qrt</t>
    </r>
    <r>
      <rPr>
        <b/>
        <vertAlign val="superscript"/>
        <sz val="11"/>
        <rFont val="Arial"/>
        <family val="2"/>
      </rPr>
      <t>p</t>
    </r>
  </si>
  <si>
    <r>
      <t>2022</t>
    </r>
    <r>
      <rPr>
        <b/>
        <vertAlign val="superscript"/>
        <sz val="11"/>
        <rFont val="Arial"/>
        <family val="2"/>
      </rPr>
      <t>R</t>
    </r>
  </si>
  <si>
    <t>KOR</t>
  </si>
  <si>
    <t>PAN</t>
  </si>
  <si>
    <t>WORLD</t>
  </si>
  <si>
    <t>Input</t>
  </si>
  <si>
    <t>2024P</t>
  </si>
  <si>
    <r>
      <t>2024</t>
    </r>
    <r>
      <rPr>
        <b/>
        <vertAlign val="superscript"/>
        <sz val="11"/>
        <rFont val="Arial"/>
        <family val="2"/>
      </rPr>
      <t>P</t>
    </r>
  </si>
  <si>
    <t>2025P</t>
  </si>
  <si>
    <t>Table 3. Imports by Country of Origin, CI$Million</t>
  </si>
  <si>
    <t>January- March</t>
  </si>
  <si>
    <t>% change</t>
  </si>
  <si>
    <t>Total</t>
  </si>
  <si>
    <r>
      <t>2025</t>
    </r>
    <r>
      <rPr>
        <b/>
        <vertAlign val="superscript"/>
        <sz val="1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</si>
</sst>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#,##0.000"/>
    <numFmt numFmtId="170" formatCode="_(* #,##0.000_);_(* \(#,##0.000\);_(* &quot;-&quot;??_);_(@_)"/>
  </numFmts>
  <fonts count="18" x14ac:knownFonts="1">
    <font>
      <sz val="10"/>
      <name val="Arial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sz val="14"/>
      <name val="Book Antiqua"/>
      <family val="1"/>
    </font>
    <font>
      <b/>
      <sz val="14"/>
      <name val="Book Antiqua"/>
      <family val="1"/>
    </font>
    <font>
      <b/>
      <i/>
      <sz val="14"/>
      <name val="Book Antiqua"/>
      <family val="1"/>
    </font>
    <font>
      <sz val="11"/>
      <color theme="1"/>
      <name val="Calibri"/>
      <family val="2"/>
      <scheme val="minor"/>
    </font>
    <font>
      <b/>
      <sz val="14"/>
      <color rgb="FF0070C0"/>
      <name val="Book Antiqua"/>
      <family val="1"/>
    </font>
    <font>
      <sz val="14"/>
      <color rgb="FF0070C0"/>
      <name val="Book Antiqua"/>
      <family val="1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FFCC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3" fontId="1" fillId="0" borderId="0" xfId="1" applyFont="1" applyFill="1" applyBorder="1"/>
    <xf numFmtId="166" fontId="1" fillId="0" borderId="0" xfId="1" applyNumberFormat="1" applyFont="1" applyFill="1" applyBorder="1"/>
    <xf numFmtId="167" fontId="1" fillId="0" borderId="0" xfId="1" applyNumberFormat="1" applyFont="1" applyFill="1" applyBorder="1"/>
    <xf numFmtId="166" fontId="4" fillId="0" borderId="0" xfId="6" applyNumberFormat="1" applyFont="1" applyFill="1" applyBorder="1"/>
    <xf numFmtId="166" fontId="4" fillId="0" borderId="0" xfId="0" applyNumberFormat="1" applyFont="1" applyFill="1" applyBorder="1"/>
    <xf numFmtId="0" fontId="1" fillId="0" borderId="0" xfId="0" applyFont="1" applyFill="1"/>
    <xf numFmtId="2" fontId="4" fillId="0" borderId="0" xfId="13" applyNumberFormat="1" applyFont="1" applyFill="1" applyBorder="1"/>
    <xf numFmtId="168" fontId="1" fillId="0" borderId="0" xfId="0" applyNumberFormat="1" applyFont="1" applyFill="1" applyBorder="1"/>
    <xf numFmtId="168" fontId="1" fillId="0" borderId="0" xfId="1" applyNumberFormat="1" applyFont="1" applyFill="1" applyBorder="1"/>
    <xf numFmtId="43" fontId="1" fillId="0" borderId="0" xfId="0" applyNumberFormat="1" applyFont="1" applyFill="1" applyBorder="1"/>
    <xf numFmtId="10" fontId="1" fillId="0" borderId="0" xfId="13" applyNumberFormat="1" applyFont="1" applyFill="1" applyBorder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6" fontId="4" fillId="0" borderId="0" xfId="1" applyNumberFormat="1" applyFont="1" applyFill="1" applyBorder="1"/>
    <xf numFmtId="166" fontId="1" fillId="0" borderId="0" xfId="0" applyNumberFormat="1" applyFont="1" applyFill="1" applyBorder="1"/>
    <xf numFmtId="166" fontId="1" fillId="0" borderId="0" xfId="13" applyNumberFormat="1" applyFont="1" applyFill="1" applyBorder="1"/>
    <xf numFmtId="43" fontId="1" fillId="0" borderId="0" xfId="1" applyNumberFormat="1" applyFont="1" applyFill="1" applyBorder="1"/>
    <xf numFmtId="168" fontId="1" fillId="0" borderId="0" xfId="0" applyNumberFormat="1" applyFont="1" applyFill="1"/>
    <xf numFmtId="2" fontId="1" fillId="0" borderId="0" xfId="0" applyNumberFormat="1" applyFont="1" applyFill="1" applyBorder="1"/>
    <xf numFmtId="2" fontId="4" fillId="0" borderId="0" xfId="0" applyNumberFormat="1" applyFont="1" applyFill="1" applyBorder="1"/>
    <xf numFmtId="169" fontId="4" fillId="0" borderId="0" xfId="0" applyNumberFormat="1" applyFont="1" applyFill="1" applyBorder="1"/>
    <xf numFmtId="43" fontId="4" fillId="0" borderId="0" xfId="1" applyFont="1" applyFill="1" applyBorder="1"/>
    <xf numFmtId="170" fontId="4" fillId="0" borderId="0" xfId="1" applyNumberFormat="1" applyFont="1" applyFill="1" applyBorder="1"/>
    <xf numFmtId="0" fontId="2" fillId="0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/>
    <xf numFmtId="0" fontId="4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3" borderId="0" xfId="12" applyFont="1" applyFill="1" applyBorder="1"/>
    <xf numFmtId="0" fontId="8" fillId="3" borderId="8" xfId="12" applyFont="1" applyFill="1" applyBorder="1"/>
    <xf numFmtId="0" fontId="9" fillId="3" borderId="9" xfId="12" applyFont="1" applyFill="1" applyBorder="1" applyAlignment="1">
      <alignment horizontal="left"/>
    </xf>
    <xf numFmtId="0" fontId="9" fillId="3" borderId="10" xfId="12" applyFont="1" applyFill="1" applyBorder="1" applyAlignment="1">
      <alignment horizontal="left"/>
    </xf>
    <xf numFmtId="165" fontId="8" fillId="3" borderId="11" xfId="14" applyNumberFormat="1" applyFont="1" applyFill="1" applyBorder="1"/>
    <xf numFmtId="165" fontId="9" fillId="3" borderId="12" xfId="14" applyNumberFormat="1" applyFont="1" applyFill="1" applyBorder="1"/>
    <xf numFmtId="0" fontId="10" fillId="3" borderId="12" xfId="12" applyFont="1" applyFill="1" applyBorder="1" applyAlignment="1">
      <alignment horizontal="center"/>
    </xf>
    <xf numFmtId="0" fontId="8" fillId="0" borderId="0" xfId="12" applyFont="1"/>
    <xf numFmtId="0" fontId="9" fillId="3" borderId="13" xfId="12" applyFont="1" applyFill="1" applyBorder="1"/>
    <xf numFmtId="43" fontId="1" fillId="0" borderId="0" xfId="1" applyFont="1" applyFill="1"/>
    <xf numFmtId="166" fontId="1" fillId="0" borderId="0" xfId="1" applyNumberFormat="1" applyFont="1" applyFill="1"/>
    <xf numFmtId="43" fontId="1" fillId="0" borderId="0" xfId="1" applyNumberFormat="1" applyFont="1" applyFill="1"/>
    <xf numFmtId="43" fontId="4" fillId="0" borderId="0" xfId="1" applyNumberFormat="1" applyFont="1" applyFill="1" applyBorder="1"/>
    <xf numFmtId="0" fontId="9" fillId="3" borderId="14" xfId="12" applyFont="1" applyFill="1" applyBorder="1" applyAlignment="1">
      <alignment horizontal="center"/>
    </xf>
    <xf numFmtId="0" fontId="8" fillId="3" borderId="15" xfId="12" applyFont="1" applyFill="1" applyBorder="1"/>
    <xf numFmtId="0" fontId="9" fillId="3" borderId="16" xfId="12" applyFont="1" applyFill="1" applyBorder="1"/>
    <xf numFmtId="0" fontId="0" fillId="4" borderId="0" xfId="0" applyFill="1"/>
    <xf numFmtId="0" fontId="2" fillId="4" borderId="0" xfId="0" applyFont="1" applyFill="1"/>
    <xf numFmtId="0" fontId="0" fillId="0" borderId="17" xfId="0" applyBorder="1"/>
    <xf numFmtId="0" fontId="10" fillId="3" borderId="0" xfId="12" applyFont="1" applyFill="1" applyBorder="1" applyAlignment="1">
      <alignment horizontal="center"/>
    </xf>
    <xf numFmtId="0" fontId="9" fillId="5" borderId="14" xfId="12" applyFont="1" applyFill="1" applyBorder="1" applyAlignment="1">
      <alignment horizontal="center"/>
    </xf>
    <xf numFmtId="43" fontId="8" fillId="5" borderId="8" xfId="2" applyNumberFormat="1" applyFont="1" applyFill="1" applyBorder="1"/>
    <xf numFmtId="43" fontId="12" fillId="6" borderId="12" xfId="6" applyNumberFormat="1" applyFont="1" applyFill="1" applyBorder="1"/>
    <xf numFmtId="166" fontId="13" fillId="6" borderId="8" xfId="2" applyNumberFormat="1" applyFont="1" applyFill="1" applyBorder="1"/>
    <xf numFmtId="166" fontId="8" fillId="3" borderId="8" xfId="2" applyNumberFormat="1" applyFont="1" applyFill="1" applyBorder="1"/>
    <xf numFmtId="170" fontId="9" fillId="5" borderId="12" xfId="6" applyNumberFormat="1" applyFont="1" applyFill="1" applyBorder="1"/>
    <xf numFmtId="16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3" xfId="12" applyFont="1" applyBorder="1"/>
    <xf numFmtId="0" fontId="14" fillId="0" borderId="17" xfId="12" applyFont="1" applyBorder="1"/>
    <xf numFmtId="0" fontId="14" fillId="0" borderId="26" xfId="12" applyFont="1" applyBorder="1" applyAlignment="1">
      <alignment horizontal="center"/>
    </xf>
    <xf numFmtId="0" fontId="15" fillId="0" borderId="26" xfId="12" applyFont="1" applyBorder="1" applyAlignment="1">
      <alignment horizontal="center"/>
    </xf>
    <xf numFmtId="0" fontId="8" fillId="0" borderId="23" xfId="12" applyFont="1" applyBorder="1"/>
    <xf numFmtId="0" fontId="8" fillId="0" borderId="24" xfId="12" applyFont="1" applyBorder="1"/>
    <xf numFmtId="0" fontId="9" fillId="0" borderId="27" xfId="12" applyFont="1" applyBorder="1" applyAlignment="1">
      <alignment horizontal="center"/>
    </xf>
    <xf numFmtId="0" fontId="10" fillId="0" borderId="27" xfId="12" applyFont="1" applyBorder="1" applyAlignment="1">
      <alignment horizontal="center"/>
    </xf>
    <xf numFmtId="0" fontId="8" fillId="0" borderId="8" xfId="12" applyFont="1" applyBorder="1"/>
    <xf numFmtId="0" fontId="8" fillId="0" borderId="11" xfId="12" applyFont="1" applyBorder="1"/>
    <xf numFmtId="0" fontId="16" fillId="0" borderId="0" xfId="12" applyFont="1"/>
    <xf numFmtId="43" fontId="8" fillId="0" borderId="8" xfId="2" applyNumberFormat="1" applyFont="1" applyFill="1" applyBorder="1"/>
    <xf numFmtId="165" fontId="8" fillId="0" borderId="11" xfId="14" applyNumberFormat="1" applyFont="1" applyFill="1" applyBorder="1"/>
    <xf numFmtId="165" fontId="8" fillId="0" borderId="8" xfId="14" applyNumberFormat="1" applyFont="1" applyFill="1" applyBorder="1"/>
    <xf numFmtId="165" fontId="8" fillId="0" borderId="11" xfId="12" applyNumberFormat="1" applyFont="1" applyBorder="1"/>
    <xf numFmtId="0" fontId="17" fillId="0" borderId="9" xfId="12" applyFont="1" applyBorder="1"/>
    <xf numFmtId="0" fontId="14" fillId="0" borderId="10" xfId="12" applyFont="1" applyBorder="1"/>
    <xf numFmtId="43" fontId="9" fillId="0" borderId="12" xfId="6" applyNumberFormat="1" applyFont="1" applyFill="1" applyBorder="1"/>
    <xf numFmtId="165" fontId="9" fillId="0" borderId="12" xfId="14" applyNumberFormat="1" applyFont="1" applyFill="1" applyBorder="1"/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2" fillId="6" borderId="9" xfId="12" applyFont="1" applyFill="1" applyBorder="1" applyAlignment="1" applyProtection="1">
      <alignment horizontal="center"/>
      <protection locked="0"/>
    </xf>
    <xf numFmtId="0" fontId="12" fillId="6" borderId="10" xfId="12" applyFont="1" applyFill="1" applyBorder="1" applyAlignment="1" applyProtection="1">
      <alignment horizontal="center"/>
      <protection locked="0"/>
    </xf>
    <xf numFmtId="0" fontId="12" fillId="6" borderId="21" xfId="12" applyFont="1" applyFill="1" applyBorder="1" applyAlignment="1" applyProtection="1">
      <alignment horizontal="center"/>
      <protection locked="0"/>
    </xf>
    <xf numFmtId="0" fontId="9" fillId="0" borderId="13" xfId="12" applyFont="1" applyBorder="1" applyAlignment="1">
      <alignment horizontal="center"/>
    </xf>
    <xf numFmtId="0" fontId="9" fillId="0" borderId="17" xfId="12" applyFont="1" applyBorder="1" applyAlignment="1">
      <alignment horizontal="center"/>
    </xf>
    <xf numFmtId="0" fontId="9" fillId="0" borderId="22" xfId="12" applyFont="1" applyBorder="1" applyAlignment="1">
      <alignment horizontal="center"/>
    </xf>
    <xf numFmtId="0" fontId="9" fillId="0" borderId="23" xfId="12" applyFont="1" applyBorder="1" applyAlignment="1">
      <alignment horizontal="center"/>
    </xf>
    <xf numFmtId="0" fontId="9" fillId="0" borderId="24" xfId="12" applyFont="1" applyBorder="1" applyAlignment="1">
      <alignment horizontal="center"/>
    </xf>
    <xf numFmtId="0" fontId="9" fillId="0" borderId="25" xfId="12" applyFont="1" applyBorder="1" applyAlignment="1">
      <alignment horizontal="center"/>
    </xf>
  </cellXfs>
  <cellStyles count="18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_TRADE  Tables 2010 1 qtr" xfId="6" xr:uid="{00000000-0005-0000-0000-000005000000}"/>
    <cellStyle name="Currency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4" xfId="12" xr:uid="{00000000-0005-0000-0000-00000C000000}"/>
    <cellStyle name="Percent" xfId="13" builtinId="5"/>
    <cellStyle name="Percent 2" xfId="14" xr:uid="{00000000-0005-0000-0000-00000E000000}"/>
    <cellStyle name="Percent 2 2" xfId="15" xr:uid="{00000000-0005-0000-0000-00000F000000}"/>
    <cellStyle name="Percent 3" xfId="16" xr:uid="{00000000-0005-0000-0000-000010000000}"/>
    <cellStyle name="Percent 4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CU69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35" sqref="C35"/>
    </sheetView>
  </sheetViews>
  <sheetFormatPr defaultRowHeight="14.25" x14ac:dyDescent="0.2"/>
  <cols>
    <col min="1" max="1" width="3" style="10" customWidth="1"/>
    <col min="2" max="2" width="8.42578125" style="10" hidden="1" customWidth="1"/>
    <col min="3" max="3" width="54.7109375" style="10" customWidth="1"/>
    <col min="4" max="7" width="11.7109375" style="10" customWidth="1"/>
    <col min="8" max="8" width="12.7109375" style="10" customWidth="1"/>
    <col min="9" max="9" width="2.140625" style="10" customWidth="1"/>
    <col min="10" max="13" width="11.7109375" style="10" customWidth="1"/>
    <col min="14" max="14" width="12.7109375" style="10" customWidth="1"/>
    <col min="15" max="15" width="2.140625" style="10" customWidth="1"/>
    <col min="16" max="19" width="11.7109375" style="10" customWidth="1"/>
    <col min="20" max="20" width="12.7109375" style="10" customWidth="1"/>
    <col min="21" max="21" width="2.140625" style="10" customWidth="1"/>
    <col min="22" max="25" width="11.7109375" style="10" customWidth="1"/>
    <col min="26" max="26" width="12.7109375" style="10" customWidth="1"/>
    <col min="27" max="27" width="2.140625" style="10" customWidth="1"/>
    <col min="28" max="29" width="13.28515625" style="10" customWidth="1"/>
    <col min="30" max="30" width="11.7109375" style="10" customWidth="1"/>
    <col min="31" max="31" width="13.28515625" style="10" customWidth="1"/>
    <col min="32" max="32" width="12.7109375" style="10" customWidth="1"/>
    <col min="33" max="33" width="2.140625" style="10" customWidth="1"/>
    <col min="34" max="37" width="11.7109375" style="10" customWidth="1"/>
    <col min="38" max="38" width="12.7109375" style="10" customWidth="1"/>
    <col min="39" max="39" width="2.140625" style="10" customWidth="1"/>
    <col min="40" max="43" width="11.7109375" style="10" customWidth="1"/>
    <col min="44" max="44" width="12.7109375" style="10" customWidth="1"/>
    <col min="45" max="45" width="2.140625" style="10" customWidth="1"/>
    <col min="46" max="49" width="11.7109375" style="10" customWidth="1"/>
    <col min="50" max="50" width="12.7109375" style="10" customWidth="1"/>
    <col min="51" max="51" width="2.140625" style="10" customWidth="1"/>
    <col min="52" max="55" width="11.7109375" style="10" customWidth="1"/>
    <col min="56" max="56" width="12.7109375" style="10" customWidth="1"/>
    <col min="57" max="57" width="2.140625" style="10" customWidth="1"/>
    <col min="58" max="61" width="11.7109375" style="10" customWidth="1"/>
    <col min="62" max="62" width="12.7109375" style="10" customWidth="1"/>
    <col min="63" max="63" width="2.140625" style="10" customWidth="1"/>
    <col min="64" max="67" width="11.7109375" style="10" customWidth="1"/>
    <col min="68" max="68" width="12.7109375" style="10" customWidth="1"/>
    <col min="69" max="69" width="2.140625" style="10" customWidth="1"/>
    <col min="70" max="73" width="11.7109375" style="10" customWidth="1"/>
    <col min="74" max="74" width="12.7109375" style="10" customWidth="1"/>
    <col min="75" max="75" width="2.140625" style="10" customWidth="1"/>
    <col min="76" max="79" width="11.7109375" style="10" customWidth="1"/>
    <col min="80" max="80" width="12.7109375" style="10" customWidth="1"/>
    <col min="81" max="81" width="2.140625" style="10" customWidth="1"/>
    <col min="82" max="85" width="11.7109375" style="10" customWidth="1"/>
    <col min="86" max="86" width="12.7109375" style="10" customWidth="1"/>
    <col min="87" max="87" width="2.140625" style="10" customWidth="1"/>
    <col min="88" max="91" width="11.7109375" style="10" customWidth="1"/>
    <col min="92" max="92" width="12.7109375" style="10" customWidth="1"/>
    <col min="93" max="93" width="2.140625" style="10" customWidth="1"/>
    <col min="94" max="97" width="11.7109375" style="10" customWidth="1"/>
    <col min="98" max="98" width="12.7109375" style="10" customWidth="1"/>
    <col min="99" max="99" width="2.140625" style="10" customWidth="1"/>
    <col min="100" max="16384" width="9.140625" style="10"/>
  </cols>
  <sheetData>
    <row r="1" spans="1:99" s="1" customFormat="1" x14ac:dyDescent="0.2">
      <c r="CT1" s="10"/>
    </row>
    <row r="2" spans="1:99" s="1" customFormat="1" ht="18" x14ac:dyDescent="0.25">
      <c r="B2" s="31"/>
      <c r="C2" s="31" t="s">
        <v>25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20"/>
      <c r="BY2" s="20"/>
      <c r="BZ2" s="3"/>
      <c r="CA2" s="3"/>
      <c r="CB2" s="3"/>
      <c r="CC2" s="31"/>
      <c r="CD2" s="3"/>
      <c r="CE2" s="3"/>
      <c r="CF2" s="17"/>
      <c r="CG2" s="17"/>
      <c r="CH2" s="3"/>
      <c r="CI2" s="31"/>
      <c r="CJ2" s="3"/>
      <c r="CK2" s="3"/>
      <c r="CL2" s="17"/>
      <c r="CM2" s="17"/>
      <c r="CN2" s="3"/>
      <c r="CO2" s="31"/>
      <c r="CP2" s="3"/>
      <c r="CQ2" s="3"/>
      <c r="CR2" s="17"/>
      <c r="CS2" s="17"/>
      <c r="CU2" s="31"/>
    </row>
    <row r="3" spans="1:99" s="1" customFormat="1" ht="15" x14ac:dyDescent="0.25">
      <c r="A3" s="3"/>
      <c r="B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P3" s="18"/>
      <c r="BQ3" s="19"/>
      <c r="BR3" s="19"/>
      <c r="BS3" s="19"/>
      <c r="BT3" s="19"/>
      <c r="BV3" s="18"/>
      <c r="BW3" s="19"/>
      <c r="BX3" s="18"/>
      <c r="BY3" s="18"/>
      <c r="BZ3" s="18"/>
      <c r="CA3" s="18"/>
      <c r="CB3" s="18"/>
      <c r="CC3" s="19"/>
      <c r="CD3" s="18"/>
      <c r="CE3" s="18"/>
      <c r="CF3" s="18"/>
      <c r="CG3" s="18"/>
      <c r="CH3" s="18"/>
      <c r="CI3" s="19"/>
      <c r="CJ3" s="18"/>
      <c r="CK3" s="18"/>
      <c r="CL3" s="18"/>
      <c r="CM3" s="18"/>
      <c r="CN3" s="18"/>
      <c r="CO3" s="19"/>
      <c r="CP3" s="18"/>
      <c r="CQ3" s="18"/>
      <c r="CR3" s="18"/>
      <c r="CS3" s="18"/>
      <c r="CU3" s="19"/>
    </row>
    <row r="4" spans="1:99" s="1" customFormat="1" ht="15" x14ac:dyDescent="0.25">
      <c r="C4" s="38" t="s">
        <v>0</v>
      </c>
      <c r="D4" s="88" t="s">
        <v>54</v>
      </c>
      <c r="E4" s="88"/>
      <c r="F4" s="88"/>
      <c r="G4" s="88"/>
      <c r="H4" s="89"/>
      <c r="I4" s="32"/>
      <c r="J4" s="88" t="s">
        <v>52</v>
      </c>
      <c r="K4" s="88"/>
      <c r="L4" s="88"/>
      <c r="M4" s="88"/>
      <c r="N4" s="89"/>
      <c r="O4" s="32"/>
      <c r="P4" s="90">
        <v>2023</v>
      </c>
      <c r="Q4" s="91"/>
      <c r="R4" s="91"/>
      <c r="S4" s="91"/>
      <c r="T4" s="92"/>
      <c r="U4" s="32"/>
      <c r="V4" s="90">
        <v>2022</v>
      </c>
      <c r="W4" s="91"/>
      <c r="X4" s="91"/>
      <c r="Y4" s="91"/>
      <c r="Z4" s="92"/>
      <c r="AA4" s="32"/>
      <c r="AB4" s="90">
        <v>2021</v>
      </c>
      <c r="AC4" s="91"/>
      <c r="AD4" s="91"/>
      <c r="AE4" s="91"/>
      <c r="AF4" s="92"/>
      <c r="AG4" s="32"/>
      <c r="AH4" s="90">
        <v>2020</v>
      </c>
      <c r="AI4" s="91"/>
      <c r="AJ4" s="91"/>
      <c r="AK4" s="91"/>
      <c r="AL4" s="92"/>
      <c r="AM4" s="32"/>
      <c r="AN4" s="90" t="s">
        <v>38</v>
      </c>
      <c r="AO4" s="91"/>
      <c r="AP4" s="91"/>
      <c r="AQ4" s="91"/>
      <c r="AR4" s="92"/>
      <c r="AS4" s="32"/>
      <c r="AT4" s="90" t="s">
        <v>39</v>
      </c>
      <c r="AU4" s="91"/>
      <c r="AV4" s="91"/>
      <c r="AW4" s="91"/>
      <c r="AX4" s="92"/>
      <c r="AY4" s="32"/>
      <c r="AZ4" s="90">
        <v>2017</v>
      </c>
      <c r="BA4" s="91"/>
      <c r="BB4" s="91"/>
      <c r="BC4" s="91"/>
      <c r="BD4" s="92"/>
      <c r="BE4" s="37"/>
      <c r="BF4" s="90">
        <v>2016</v>
      </c>
      <c r="BG4" s="91"/>
      <c r="BH4" s="91"/>
      <c r="BI4" s="91"/>
      <c r="BJ4" s="92"/>
      <c r="BK4" s="37"/>
      <c r="BL4" s="90">
        <v>2015</v>
      </c>
      <c r="BM4" s="91"/>
      <c r="BN4" s="91"/>
      <c r="BO4" s="91"/>
      <c r="BP4" s="92"/>
      <c r="BQ4" s="37"/>
      <c r="BR4" s="90">
        <v>2014</v>
      </c>
      <c r="BS4" s="91"/>
      <c r="BT4" s="91"/>
      <c r="BU4" s="91"/>
      <c r="BV4" s="92"/>
      <c r="BW4" s="37"/>
      <c r="BX4" s="90">
        <v>2013</v>
      </c>
      <c r="BY4" s="91"/>
      <c r="BZ4" s="91"/>
      <c r="CA4" s="91"/>
      <c r="CB4" s="92"/>
      <c r="CC4" s="37"/>
      <c r="CD4" s="90">
        <v>2012</v>
      </c>
      <c r="CE4" s="91"/>
      <c r="CF4" s="91"/>
      <c r="CG4" s="91"/>
      <c r="CH4" s="92"/>
      <c r="CI4" s="37"/>
      <c r="CJ4" s="90">
        <v>2011</v>
      </c>
      <c r="CK4" s="91"/>
      <c r="CL4" s="91"/>
      <c r="CM4" s="91"/>
      <c r="CN4" s="92"/>
      <c r="CO4" s="37"/>
      <c r="CP4" s="90">
        <v>2010</v>
      </c>
      <c r="CQ4" s="91"/>
      <c r="CR4" s="91"/>
      <c r="CS4" s="91"/>
      <c r="CT4" s="92"/>
      <c r="CU4" s="36"/>
    </row>
    <row r="5" spans="1:99" s="1" customFormat="1" ht="15" x14ac:dyDescent="0.25">
      <c r="C5" s="4"/>
      <c r="D5" s="4"/>
      <c r="E5" s="4"/>
      <c r="F5" s="4"/>
      <c r="G5" s="4"/>
      <c r="H5" s="4"/>
      <c r="I5" s="33"/>
      <c r="J5" s="4"/>
      <c r="K5" s="4"/>
      <c r="L5" s="4"/>
      <c r="M5" s="4"/>
      <c r="N5" s="4"/>
      <c r="O5" s="33"/>
      <c r="P5" s="4"/>
      <c r="Q5" s="4"/>
      <c r="R5" s="4"/>
      <c r="S5" s="4"/>
      <c r="T5" s="4"/>
      <c r="U5" s="33"/>
      <c r="V5" s="4"/>
      <c r="W5" s="4"/>
      <c r="X5" s="4"/>
      <c r="Y5" s="4"/>
      <c r="Z5" s="4"/>
      <c r="AA5" s="33"/>
      <c r="AB5" s="4"/>
      <c r="AC5" s="4"/>
      <c r="AD5" s="4"/>
      <c r="AE5" s="4"/>
      <c r="AF5" s="4"/>
      <c r="AG5" s="33"/>
      <c r="AH5" s="4"/>
      <c r="AI5" s="4"/>
      <c r="AJ5" s="4"/>
      <c r="AK5" s="4"/>
      <c r="AL5" s="4"/>
      <c r="AM5" s="33"/>
      <c r="AN5" s="4"/>
      <c r="AO5" s="4"/>
      <c r="AP5" s="4"/>
      <c r="AQ5" s="4"/>
      <c r="AR5" s="4"/>
      <c r="AS5" s="33"/>
      <c r="AT5" s="4"/>
      <c r="AU5" s="4"/>
      <c r="AV5" s="4"/>
      <c r="AW5" s="4"/>
      <c r="AX5" s="4"/>
      <c r="AY5" s="33"/>
      <c r="AZ5" s="4"/>
      <c r="BA5" s="4"/>
      <c r="BB5" s="4"/>
      <c r="BC5" s="4"/>
      <c r="BD5" s="4"/>
      <c r="BE5" s="33"/>
      <c r="BF5" s="4"/>
      <c r="BG5" s="4"/>
      <c r="BH5" s="4"/>
      <c r="BI5" s="4"/>
      <c r="BJ5" s="4"/>
      <c r="BK5" s="33"/>
      <c r="BL5" s="4"/>
      <c r="BM5" s="4"/>
      <c r="BN5" s="4"/>
      <c r="BO5" s="3"/>
      <c r="BP5" s="3"/>
      <c r="BQ5" s="33"/>
      <c r="BR5" s="4"/>
      <c r="BS5" s="4"/>
      <c r="BT5" s="4"/>
      <c r="BU5" s="3"/>
      <c r="BV5" s="3"/>
      <c r="BW5" s="33"/>
      <c r="BX5" s="3"/>
      <c r="BY5" s="3"/>
      <c r="BZ5" s="3"/>
      <c r="CA5" s="3"/>
      <c r="CB5" s="3"/>
      <c r="CC5" s="33"/>
      <c r="CD5" s="3"/>
      <c r="CE5" s="3"/>
      <c r="CF5" s="3"/>
      <c r="CG5" s="3"/>
      <c r="CH5" s="3"/>
      <c r="CI5" s="33"/>
      <c r="CJ5" s="3"/>
      <c r="CK5" s="3"/>
      <c r="CL5" s="3"/>
      <c r="CM5" s="3"/>
      <c r="CN5" s="3"/>
      <c r="CO5" s="33"/>
      <c r="CP5" s="3"/>
      <c r="CQ5" s="3"/>
      <c r="CR5" s="3"/>
      <c r="CS5" s="3"/>
      <c r="CT5" s="4"/>
      <c r="CU5" s="33"/>
    </row>
    <row r="6" spans="1:99" s="1" customFormat="1" ht="18" x14ac:dyDescent="0.25">
      <c r="C6" s="2" t="s">
        <v>1</v>
      </c>
      <c r="D6" s="67" t="s">
        <v>43</v>
      </c>
      <c r="E6" s="67" t="s">
        <v>44</v>
      </c>
      <c r="F6" s="67" t="s">
        <v>45</v>
      </c>
      <c r="G6" s="68" t="s">
        <v>46</v>
      </c>
      <c r="H6" s="67" t="s">
        <v>59</v>
      </c>
      <c r="I6" s="33"/>
      <c r="J6" s="67" t="s">
        <v>43</v>
      </c>
      <c r="K6" s="67" t="s">
        <v>44</v>
      </c>
      <c r="L6" s="67" t="s">
        <v>45</v>
      </c>
      <c r="M6" s="68" t="s">
        <v>46</v>
      </c>
      <c r="N6" s="67" t="s">
        <v>53</v>
      </c>
      <c r="O6" s="33"/>
      <c r="P6" s="67" t="s">
        <v>27</v>
      </c>
      <c r="Q6" s="67" t="s">
        <v>24</v>
      </c>
      <c r="R6" s="67" t="s">
        <v>23</v>
      </c>
      <c r="S6" s="68" t="s">
        <v>22</v>
      </c>
      <c r="T6" s="67">
        <v>2023</v>
      </c>
      <c r="U6" s="33"/>
      <c r="V6" s="39" t="s">
        <v>36</v>
      </c>
      <c r="W6" s="39" t="s">
        <v>35</v>
      </c>
      <c r="X6" s="39" t="s">
        <v>34</v>
      </c>
      <c r="Y6" s="39" t="s">
        <v>33</v>
      </c>
      <c r="Z6" s="3" t="s">
        <v>47</v>
      </c>
      <c r="AA6" s="33"/>
      <c r="AB6" s="39" t="s">
        <v>36</v>
      </c>
      <c r="AC6" s="39" t="s">
        <v>35</v>
      </c>
      <c r="AD6" s="39" t="s">
        <v>34</v>
      </c>
      <c r="AE6" s="39" t="s">
        <v>33</v>
      </c>
      <c r="AF6" s="3" t="s">
        <v>42</v>
      </c>
      <c r="AG6" s="33"/>
      <c r="AH6" s="3" t="s">
        <v>27</v>
      </c>
      <c r="AI6" s="3" t="s">
        <v>24</v>
      </c>
      <c r="AJ6" s="3" t="s">
        <v>23</v>
      </c>
      <c r="AK6" s="39" t="s">
        <v>22</v>
      </c>
      <c r="AL6" s="3">
        <v>2020</v>
      </c>
      <c r="AM6" s="33"/>
      <c r="AN6" s="3" t="s">
        <v>27</v>
      </c>
      <c r="AO6" s="3" t="s">
        <v>24</v>
      </c>
      <c r="AP6" s="3" t="s">
        <v>23</v>
      </c>
      <c r="AQ6" s="3" t="s">
        <v>22</v>
      </c>
      <c r="AR6" s="3">
        <v>2019</v>
      </c>
      <c r="AS6" s="33"/>
      <c r="AT6" s="3" t="s">
        <v>36</v>
      </c>
      <c r="AU6" s="3" t="s">
        <v>35</v>
      </c>
      <c r="AV6" s="3" t="s">
        <v>34</v>
      </c>
      <c r="AW6" s="3" t="s">
        <v>33</v>
      </c>
      <c r="AX6" s="3" t="s">
        <v>40</v>
      </c>
      <c r="AY6" s="33"/>
      <c r="AZ6" s="3" t="s">
        <v>27</v>
      </c>
      <c r="BA6" s="3" t="s">
        <v>24</v>
      </c>
      <c r="BB6" s="3" t="s">
        <v>23</v>
      </c>
      <c r="BC6" s="3" t="s">
        <v>22</v>
      </c>
      <c r="BD6" s="3">
        <v>2017</v>
      </c>
      <c r="BE6" s="33"/>
      <c r="BF6" s="3" t="s">
        <v>27</v>
      </c>
      <c r="BG6" s="3" t="s">
        <v>24</v>
      </c>
      <c r="BH6" s="3" t="s">
        <v>23</v>
      </c>
      <c r="BI6" s="3" t="s">
        <v>22</v>
      </c>
      <c r="BJ6" s="3">
        <v>2016</v>
      </c>
      <c r="BK6" s="33"/>
      <c r="BL6" s="3" t="s">
        <v>27</v>
      </c>
      <c r="BM6" s="3" t="s">
        <v>24</v>
      </c>
      <c r="BN6" s="3" t="s">
        <v>23</v>
      </c>
      <c r="BO6" s="3" t="s">
        <v>22</v>
      </c>
      <c r="BP6" s="3">
        <v>2015</v>
      </c>
      <c r="BQ6" s="33"/>
      <c r="BR6" s="3" t="s">
        <v>27</v>
      </c>
      <c r="BS6" s="3" t="s">
        <v>24</v>
      </c>
      <c r="BT6" s="3" t="s">
        <v>23</v>
      </c>
      <c r="BU6" s="3" t="s">
        <v>22</v>
      </c>
      <c r="BV6" s="3">
        <v>2014</v>
      </c>
      <c r="BW6" s="33"/>
      <c r="BX6" s="3" t="s">
        <v>27</v>
      </c>
      <c r="BY6" s="3" t="s">
        <v>24</v>
      </c>
      <c r="BZ6" s="3" t="s">
        <v>23</v>
      </c>
      <c r="CA6" s="3" t="s">
        <v>22</v>
      </c>
      <c r="CB6" s="3">
        <v>2013</v>
      </c>
      <c r="CC6" s="33"/>
      <c r="CD6" s="3" t="s">
        <v>27</v>
      </c>
      <c r="CE6" s="3" t="s">
        <v>24</v>
      </c>
      <c r="CF6" s="3" t="s">
        <v>23</v>
      </c>
      <c r="CG6" s="3" t="s">
        <v>22</v>
      </c>
      <c r="CH6" s="3">
        <v>2012</v>
      </c>
      <c r="CI6" s="33"/>
      <c r="CJ6" s="3" t="s">
        <v>27</v>
      </c>
      <c r="CK6" s="3" t="s">
        <v>24</v>
      </c>
      <c r="CL6" s="3" t="s">
        <v>23</v>
      </c>
      <c r="CM6" s="3" t="s">
        <v>22</v>
      </c>
      <c r="CN6" s="3">
        <v>2011</v>
      </c>
      <c r="CO6" s="33"/>
      <c r="CP6" s="3" t="s">
        <v>27</v>
      </c>
      <c r="CQ6" s="3" t="s">
        <v>24</v>
      </c>
      <c r="CR6" s="3" t="s">
        <v>23</v>
      </c>
      <c r="CS6" s="3" t="s">
        <v>22</v>
      </c>
      <c r="CT6" s="4">
        <v>2010</v>
      </c>
      <c r="CU6" s="33"/>
    </row>
    <row r="7" spans="1:99" s="1" customFormat="1" x14ac:dyDescent="0.2">
      <c r="H7" s="26"/>
      <c r="I7" s="34"/>
      <c r="N7" s="26"/>
      <c r="O7" s="34"/>
      <c r="T7" s="26"/>
      <c r="U7" s="34"/>
      <c r="Z7" s="26"/>
      <c r="AA7" s="34"/>
      <c r="AF7" s="26"/>
      <c r="AG7" s="34"/>
      <c r="AL7" s="26"/>
      <c r="AM7" s="34"/>
      <c r="AR7" s="26"/>
      <c r="AS7" s="34"/>
      <c r="AX7" s="26"/>
      <c r="AY7" s="34"/>
      <c r="BD7" s="26"/>
      <c r="BE7" s="34"/>
      <c r="BJ7" s="26"/>
      <c r="BK7" s="34"/>
      <c r="BQ7" s="34"/>
      <c r="BW7" s="34"/>
      <c r="CC7" s="34"/>
      <c r="CI7" s="34"/>
      <c r="CO7" s="34"/>
      <c r="CU7" s="34"/>
    </row>
    <row r="8" spans="1:99" s="1" customFormat="1" x14ac:dyDescent="0.2">
      <c r="B8" s="1" t="s">
        <v>2</v>
      </c>
      <c r="C8" s="1" t="s">
        <v>3</v>
      </c>
      <c r="D8" s="6"/>
      <c r="E8" s="6">
        <v>326.367425664</v>
      </c>
      <c r="F8" s="6">
        <v>354.64293631099997</v>
      </c>
      <c r="G8" s="6">
        <v>382.24238933700002</v>
      </c>
      <c r="H8" s="5">
        <f t="shared" ref="H8:H19" si="0">SUM(D8:G8)</f>
        <v>1063.2527513120001</v>
      </c>
      <c r="I8" s="34"/>
      <c r="J8" s="6"/>
      <c r="K8" s="6">
        <v>328.83509136000004</v>
      </c>
      <c r="L8" s="6">
        <v>312.91919851</v>
      </c>
      <c r="M8" s="6">
        <v>337.13312338999998</v>
      </c>
      <c r="N8" s="5">
        <f t="shared" ref="N8:N19" si="1">SUM(J8:M8)</f>
        <v>978.88741326000013</v>
      </c>
      <c r="O8" s="34"/>
      <c r="P8" s="6">
        <v>328.850261622</v>
      </c>
      <c r="Q8" s="6">
        <v>313.10358609899998</v>
      </c>
      <c r="R8" s="6">
        <v>305.309749028</v>
      </c>
      <c r="S8" s="6">
        <v>278.22901779</v>
      </c>
      <c r="T8" s="5">
        <f t="shared" ref="T8:T19" si="2">SUM(P8:S8)</f>
        <v>1225.492614539</v>
      </c>
      <c r="U8" s="34"/>
      <c r="V8" s="6">
        <v>282.36764347100001</v>
      </c>
      <c r="W8" s="6">
        <v>325.38560295499997</v>
      </c>
      <c r="X8" s="6">
        <v>344.47555656199995</v>
      </c>
      <c r="Y8" s="6">
        <v>280.514199281</v>
      </c>
      <c r="Z8" s="5">
        <f t="shared" ref="Z8:Z19" si="3">SUM(V8:Y8)</f>
        <v>1232.743002269</v>
      </c>
      <c r="AA8" s="34"/>
      <c r="AB8" s="6">
        <v>287.91888910605212</v>
      </c>
      <c r="AC8" s="6">
        <v>265.76210946883043</v>
      </c>
      <c r="AD8" s="6">
        <v>251.90140518912767</v>
      </c>
      <c r="AE8" s="6">
        <v>234.24659591194916</v>
      </c>
      <c r="AF8" s="5">
        <f>SUM(AB8:AE8)</f>
        <v>1039.8289996759595</v>
      </c>
      <c r="AG8" s="34"/>
      <c r="AH8" s="6">
        <v>263.95778628054825</v>
      </c>
      <c r="AI8" s="6">
        <v>222.2689222305668</v>
      </c>
      <c r="AJ8" s="6">
        <v>179.48869373669564</v>
      </c>
      <c r="AK8" s="6">
        <v>250.83066932518608</v>
      </c>
      <c r="AL8" s="5">
        <f t="shared" ref="AL8:AL19" si="4">SUM(AH8:AK8)</f>
        <v>916.54607157299665</v>
      </c>
      <c r="AM8" s="34"/>
      <c r="AN8" s="6">
        <v>259.06264705986422</v>
      </c>
      <c r="AO8" s="6">
        <v>292.85266839555476</v>
      </c>
      <c r="AP8" s="6">
        <v>229.02930197304829</v>
      </c>
      <c r="AQ8" s="6">
        <v>234.5653205753265</v>
      </c>
      <c r="AR8" s="5">
        <f>SUM(AN8:AQ8)</f>
        <v>1015.5099380037938</v>
      </c>
      <c r="AS8" s="34"/>
      <c r="AT8" s="6">
        <v>248.72323679978606</v>
      </c>
      <c r="AU8" s="6">
        <v>213.34777093939459</v>
      </c>
      <c r="AV8" s="6">
        <v>218.37668842978644</v>
      </c>
      <c r="AW8" s="6">
        <v>207.12171263648796</v>
      </c>
      <c r="AX8" s="5">
        <f>SUM(AT8:AW8)</f>
        <v>887.56940880545505</v>
      </c>
      <c r="AY8" s="34"/>
      <c r="AZ8" s="6">
        <v>229.22103127147122</v>
      </c>
      <c r="BA8" s="6">
        <v>176.7978492904949</v>
      </c>
      <c r="BB8" s="6">
        <v>190.73752436723146</v>
      </c>
      <c r="BC8" s="6">
        <v>182.62362656229257</v>
      </c>
      <c r="BD8" s="5">
        <f t="shared" ref="BD8:BD19" si="5">SUM(AZ8:BC8)</f>
        <v>779.38003149149006</v>
      </c>
      <c r="BE8" s="34"/>
      <c r="BF8" s="26">
        <f t="shared" ref="BF8:BF19" si="6">BJ8-(SUM(BG8:BI8))</f>
        <v>182.01668960077518</v>
      </c>
      <c r="BG8" s="22">
        <v>173.91096448304987</v>
      </c>
      <c r="BH8" s="22">
        <v>170.72160929200126</v>
      </c>
      <c r="BI8" s="22">
        <v>168.9327663145705</v>
      </c>
      <c r="BJ8" s="26">
        <v>695.58202969039678</v>
      </c>
      <c r="BK8" s="34"/>
      <c r="BL8" s="22">
        <v>186.19080264900336</v>
      </c>
      <c r="BM8" s="6">
        <v>147.1</v>
      </c>
      <c r="BN8" s="6">
        <v>156.28213180579695</v>
      </c>
      <c r="BO8" s="6">
        <v>161.37469656824064</v>
      </c>
      <c r="BP8" s="6">
        <f>SUM(BL8:BO8)</f>
        <v>650.94763102304091</v>
      </c>
      <c r="BQ8" s="34"/>
      <c r="BR8" s="6">
        <v>193.12812477814845</v>
      </c>
      <c r="BS8" s="6">
        <v>178.51970005336932</v>
      </c>
      <c r="BT8" s="6">
        <v>183.53359300489478</v>
      </c>
      <c r="BU8" s="6">
        <v>190.66207871342664</v>
      </c>
      <c r="BV8" s="6">
        <v>745.84349654983907</v>
      </c>
      <c r="BW8" s="34"/>
      <c r="BX8" s="6">
        <v>199.37637312216899</v>
      </c>
      <c r="BY8" s="6">
        <v>175.5713516007811</v>
      </c>
      <c r="BZ8" s="6">
        <v>163.04801623037875</v>
      </c>
      <c r="CA8" s="6">
        <v>176.86978254084505</v>
      </c>
      <c r="CB8" s="6">
        <v>714.86552349417389</v>
      </c>
      <c r="CC8" s="34"/>
      <c r="CD8" s="6">
        <v>174.67034471820486</v>
      </c>
      <c r="CE8" s="6">
        <v>170.4</v>
      </c>
      <c r="CF8" s="6">
        <v>162.1</v>
      </c>
      <c r="CG8" s="6">
        <v>170.87980658139554</v>
      </c>
      <c r="CH8" s="6">
        <v>678.05015129960043</v>
      </c>
      <c r="CI8" s="34"/>
      <c r="CJ8" s="6">
        <v>190.38000000000002</v>
      </c>
      <c r="CK8" s="6">
        <v>167</v>
      </c>
      <c r="CL8" s="6">
        <v>177.61</v>
      </c>
      <c r="CM8" s="6">
        <v>154.09</v>
      </c>
      <c r="CN8" s="6">
        <v>689.08</v>
      </c>
      <c r="CO8" s="34"/>
      <c r="CP8" s="6">
        <v>200.05200000000008</v>
      </c>
      <c r="CQ8" s="6">
        <v>130.44</v>
      </c>
      <c r="CR8" s="12">
        <v>140.268</v>
      </c>
      <c r="CS8" s="13">
        <v>138.69999999999999</v>
      </c>
      <c r="CT8" s="6">
        <v>609.46</v>
      </c>
      <c r="CU8" s="34"/>
    </row>
    <row r="9" spans="1:99" s="1" customFormat="1" x14ac:dyDescent="0.2">
      <c r="B9" s="1" t="s">
        <v>4</v>
      </c>
      <c r="C9" s="1" t="s">
        <v>5</v>
      </c>
      <c r="D9" s="6"/>
      <c r="E9" s="6">
        <v>21.505278445999998</v>
      </c>
      <c r="F9" s="6">
        <v>16.489294895</v>
      </c>
      <c r="G9" s="6">
        <v>20.800732326999999</v>
      </c>
      <c r="H9" s="5">
        <f t="shared" si="0"/>
        <v>58.795305667999997</v>
      </c>
      <c r="I9" s="34"/>
      <c r="J9" s="6"/>
      <c r="K9" s="6">
        <v>15.739906849999999</v>
      </c>
      <c r="L9" s="6">
        <v>16.80797063</v>
      </c>
      <c r="M9" s="6">
        <v>14.81394832</v>
      </c>
      <c r="N9" s="5">
        <f t="shared" si="1"/>
        <v>47.361825799999998</v>
      </c>
      <c r="O9" s="34"/>
      <c r="P9" s="6">
        <v>12.160248844</v>
      </c>
      <c r="Q9" s="6">
        <v>12.628729092</v>
      </c>
      <c r="R9" s="6">
        <v>16.591633405</v>
      </c>
      <c r="S9" s="6">
        <v>18.218391299</v>
      </c>
      <c r="T9" s="5">
        <f t="shared" si="2"/>
        <v>59.599002640000009</v>
      </c>
      <c r="U9" s="34"/>
      <c r="V9" s="6">
        <v>15.768041119999999</v>
      </c>
      <c r="W9" s="6">
        <v>13.41990429</v>
      </c>
      <c r="X9" s="6">
        <v>12.816608909999999</v>
      </c>
      <c r="Y9" s="6">
        <v>12.587005730000001</v>
      </c>
      <c r="Z9" s="5">
        <f t="shared" si="3"/>
        <v>54.591560049999998</v>
      </c>
      <c r="AA9" s="34"/>
      <c r="AB9" s="6">
        <v>11.19675228</v>
      </c>
      <c r="AC9" s="6">
        <v>10.791237451534002</v>
      </c>
      <c r="AD9" s="6">
        <v>10.145533226066668</v>
      </c>
      <c r="AE9" s="6">
        <v>9.9263525963926931</v>
      </c>
      <c r="AF9" s="5">
        <f t="shared" ref="AF9:AF19" si="7">SUM(AB9:AE9)</f>
        <v>42.059875553993365</v>
      </c>
      <c r="AG9" s="34"/>
      <c r="AH9" s="6">
        <v>11.213691953432308</v>
      </c>
      <c r="AI9" s="6">
        <v>11.330643792000002</v>
      </c>
      <c r="AJ9" s="6">
        <v>8.1809708723207244</v>
      </c>
      <c r="AK9" s="6">
        <v>9.2269738400000012</v>
      </c>
      <c r="AL9" s="5">
        <f t="shared" si="4"/>
        <v>39.952280457753034</v>
      </c>
      <c r="AM9" s="34"/>
      <c r="AN9" s="6">
        <v>9.8328466100000007</v>
      </c>
      <c r="AO9" s="6">
        <v>8.606277519999999</v>
      </c>
      <c r="AP9" s="6">
        <v>8.0855881079999978</v>
      </c>
      <c r="AQ9" s="6">
        <v>7.6735587399999989</v>
      </c>
      <c r="AR9" s="5">
        <f t="shared" ref="AR9:AR19" si="8">SUM(AN9:AQ9)</f>
        <v>34.198270977999996</v>
      </c>
      <c r="AS9" s="34"/>
      <c r="AT9" s="6">
        <v>7.7721597394166642</v>
      </c>
      <c r="AU9" s="6">
        <v>8.3793834549999993</v>
      </c>
      <c r="AV9" s="6">
        <v>6.6184794425</v>
      </c>
      <c r="AW9" s="6">
        <v>7.6432789678226651</v>
      </c>
      <c r="AX9" s="5">
        <f t="shared" ref="AX9:AX19" si="9">SUM(AT9:AW9)</f>
        <v>30.413301604739331</v>
      </c>
      <c r="AY9" s="34"/>
      <c r="AZ9" s="6">
        <v>4.5505426645</v>
      </c>
      <c r="BA9" s="6">
        <v>4.1270575415833335</v>
      </c>
      <c r="BB9" s="6">
        <v>5.5529910467500008</v>
      </c>
      <c r="BC9" s="6">
        <v>2.3399565385000005</v>
      </c>
      <c r="BD9" s="5">
        <f t="shared" si="5"/>
        <v>16.570547791333336</v>
      </c>
      <c r="BE9" s="34"/>
      <c r="BF9" s="26">
        <f t="shared" si="6"/>
        <v>3.0488372386666658</v>
      </c>
      <c r="BG9" s="22">
        <v>2.9358009125833324</v>
      </c>
      <c r="BH9" s="22">
        <v>3.0070810346666663</v>
      </c>
      <c r="BI9" s="22">
        <v>2.7157071434166671</v>
      </c>
      <c r="BJ9" s="26">
        <v>11.707426329333332</v>
      </c>
      <c r="BK9" s="34"/>
      <c r="BL9" s="22">
        <v>2.1115058731666663</v>
      </c>
      <c r="BM9" s="6">
        <v>2.6</v>
      </c>
      <c r="BN9" s="6">
        <v>2.6986656858333333</v>
      </c>
      <c r="BO9" s="6">
        <v>1.9330123715833336</v>
      </c>
      <c r="BP9" s="6">
        <f t="shared" ref="BP9:BP20" si="10">SUM(BL9:BO9)</f>
        <v>9.3431839305833329</v>
      </c>
      <c r="BQ9" s="34"/>
      <c r="BR9" s="6">
        <v>2.250877662916666</v>
      </c>
      <c r="BS9" s="6">
        <v>1.899514375833333</v>
      </c>
      <c r="BT9" s="6">
        <v>2.2944060724999997</v>
      </c>
      <c r="BU9" s="6">
        <v>1.2718048116666667</v>
      </c>
      <c r="BV9" s="6">
        <v>7.7166029229166648</v>
      </c>
      <c r="BW9" s="34"/>
      <c r="BX9" s="6">
        <v>1.5268527545833339</v>
      </c>
      <c r="BY9" s="6">
        <v>1.8680520641666665</v>
      </c>
      <c r="BZ9" s="6">
        <v>1.8530443789166662</v>
      </c>
      <c r="CA9" s="6">
        <v>2.6430057927583319</v>
      </c>
      <c r="CB9" s="6">
        <v>7.8909549904249996</v>
      </c>
      <c r="CC9" s="34"/>
      <c r="CD9" s="6">
        <v>2.5692430529166659</v>
      </c>
      <c r="CE9" s="6">
        <v>3</v>
      </c>
      <c r="CF9" s="6">
        <v>1.9</v>
      </c>
      <c r="CG9" s="6">
        <v>2.1027278475833326</v>
      </c>
      <c r="CH9" s="6">
        <v>9.5719709004999984</v>
      </c>
      <c r="CI9" s="34"/>
      <c r="CJ9" s="6">
        <v>1.6599999999999997</v>
      </c>
      <c r="CK9" s="6">
        <v>1.04</v>
      </c>
      <c r="CL9" s="6">
        <v>1.7</v>
      </c>
      <c r="CM9" s="6">
        <v>1.02</v>
      </c>
      <c r="CN9" s="6">
        <v>5.42</v>
      </c>
      <c r="CO9" s="34"/>
      <c r="CP9" s="6">
        <v>1.3478000000000006</v>
      </c>
      <c r="CQ9" s="6">
        <v>1.26</v>
      </c>
      <c r="CR9" s="12">
        <v>0.96420000000000006</v>
      </c>
      <c r="CS9" s="13">
        <v>0.498</v>
      </c>
      <c r="CT9" s="6">
        <v>4.07</v>
      </c>
      <c r="CU9" s="34"/>
    </row>
    <row r="10" spans="1:99" s="1" customFormat="1" x14ac:dyDescent="0.2">
      <c r="B10" s="1" t="s">
        <v>6</v>
      </c>
      <c r="C10" s="1" t="s">
        <v>7</v>
      </c>
      <c r="D10" s="6"/>
      <c r="E10" s="6">
        <v>4.8460427570000002</v>
      </c>
      <c r="F10" s="6">
        <v>4.5902016469999998</v>
      </c>
      <c r="G10" s="6">
        <v>4.7419046890000001</v>
      </c>
      <c r="H10" s="5">
        <f t="shared" si="0"/>
        <v>14.178149093</v>
      </c>
      <c r="I10" s="34"/>
      <c r="J10" s="6"/>
      <c r="K10" s="6">
        <v>5.6587173099999992</v>
      </c>
      <c r="L10" s="6">
        <v>3.5291313500000001</v>
      </c>
      <c r="M10" s="6">
        <v>4.8692894000000004</v>
      </c>
      <c r="N10" s="5">
        <f t="shared" si="1"/>
        <v>14.05713806</v>
      </c>
      <c r="O10" s="34"/>
      <c r="P10" s="6">
        <v>2.6984419190000004</v>
      </c>
      <c r="Q10" s="6">
        <v>3.3428765240000002</v>
      </c>
      <c r="R10" s="6">
        <v>3.6507789279999998</v>
      </c>
      <c r="S10" s="6">
        <v>5.0578544859999992</v>
      </c>
      <c r="T10" s="5">
        <f t="shared" si="2"/>
        <v>14.749951856999999</v>
      </c>
      <c r="U10" s="34"/>
      <c r="V10" s="6">
        <v>2.83159334</v>
      </c>
      <c r="W10" s="6">
        <v>3.8802028100000001</v>
      </c>
      <c r="X10" s="6">
        <v>3.9328633599999998</v>
      </c>
      <c r="Y10" s="6">
        <v>3.9981181299999999</v>
      </c>
      <c r="Z10" s="5">
        <f t="shared" si="3"/>
        <v>14.64277764</v>
      </c>
      <c r="AA10" s="34"/>
      <c r="AB10" s="6">
        <v>3.0694544700000015</v>
      </c>
      <c r="AC10" s="6">
        <v>4.5206575899999972</v>
      </c>
      <c r="AD10" s="6">
        <v>4.0819761507999992</v>
      </c>
      <c r="AE10" s="6">
        <v>4.3885907299999998</v>
      </c>
      <c r="AF10" s="5">
        <f t="shared" si="7"/>
        <v>16.060678940799999</v>
      </c>
      <c r="AG10" s="34"/>
      <c r="AH10" s="6">
        <v>2.62089303</v>
      </c>
      <c r="AI10" s="6">
        <v>2.8170958800000006</v>
      </c>
      <c r="AJ10" s="6">
        <v>2.6500644599999998</v>
      </c>
      <c r="AK10" s="6">
        <v>3.8653834700000003</v>
      </c>
      <c r="AL10" s="5">
        <f t="shared" si="4"/>
        <v>11.953436840000002</v>
      </c>
      <c r="AM10" s="34"/>
      <c r="AN10" s="6">
        <v>3.8139255899999998</v>
      </c>
      <c r="AO10" s="6">
        <v>3.6789324700000012</v>
      </c>
      <c r="AP10" s="6">
        <v>4.5302654600000016</v>
      </c>
      <c r="AQ10" s="6">
        <v>3.524757710000002</v>
      </c>
      <c r="AR10" s="5">
        <f t="shared" si="8"/>
        <v>15.547881230000005</v>
      </c>
      <c r="AS10" s="34"/>
      <c r="AT10" s="6">
        <v>2.6677259300000005</v>
      </c>
      <c r="AU10" s="6">
        <v>2.4581860499999988</v>
      </c>
      <c r="AV10" s="6">
        <v>4.1995903499999994</v>
      </c>
      <c r="AW10" s="6">
        <v>2.4046666499999998</v>
      </c>
      <c r="AX10" s="5">
        <f t="shared" si="9"/>
        <v>11.730168979999998</v>
      </c>
      <c r="AY10" s="34"/>
      <c r="AZ10" s="6">
        <v>2.5580888800000006</v>
      </c>
      <c r="BA10" s="6">
        <v>3.0897832700000007</v>
      </c>
      <c r="BB10" s="6">
        <v>3.9767957899999997</v>
      </c>
      <c r="BC10" s="6">
        <v>3.3440763800000006</v>
      </c>
      <c r="BD10" s="5">
        <f t="shared" si="5"/>
        <v>12.968744320000003</v>
      </c>
      <c r="BE10" s="34"/>
      <c r="BF10" s="26">
        <f t="shared" si="6"/>
        <v>3.0692350099999999</v>
      </c>
      <c r="BG10" s="22">
        <v>4.0942212662499999</v>
      </c>
      <c r="BH10" s="22">
        <v>3.8138567800000014</v>
      </c>
      <c r="BI10" s="22">
        <v>4.3847366650000001</v>
      </c>
      <c r="BJ10" s="26">
        <v>15.362049721250001</v>
      </c>
      <c r="BK10" s="34"/>
      <c r="BL10" s="22">
        <v>2.0476668166666658</v>
      </c>
      <c r="BM10" s="6">
        <v>2.2999999999999998</v>
      </c>
      <c r="BN10" s="6">
        <v>1.7239882699999998</v>
      </c>
      <c r="BO10" s="6">
        <v>0.97721445383333361</v>
      </c>
      <c r="BP10" s="6">
        <f t="shared" si="10"/>
        <v>7.0488695404999984</v>
      </c>
      <c r="BQ10" s="34"/>
      <c r="BR10" s="6">
        <v>1.3881348466666668</v>
      </c>
      <c r="BS10" s="6">
        <v>0.48788213499999999</v>
      </c>
      <c r="BT10" s="6">
        <v>1.1793175200000001</v>
      </c>
      <c r="BU10" s="6">
        <v>1.1215645575000002</v>
      </c>
      <c r="BV10" s="6">
        <v>4.1768990591666668</v>
      </c>
      <c r="BW10" s="34"/>
      <c r="BX10" s="6">
        <v>0.29697458124999998</v>
      </c>
      <c r="BY10" s="6">
        <v>0.96245320000000023</v>
      </c>
      <c r="BZ10" s="6">
        <v>0.98591868263333338</v>
      </c>
      <c r="CA10" s="6">
        <v>0.75221769500000013</v>
      </c>
      <c r="CB10" s="6">
        <v>2.9975641588833337</v>
      </c>
      <c r="CC10" s="34"/>
      <c r="CD10" s="6">
        <v>2.1549794799999997</v>
      </c>
      <c r="CE10" s="6">
        <v>1.61</v>
      </c>
      <c r="CF10" s="6">
        <v>0.8</v>
      </c>
      <c r="CG10" s="6">
        <v>0.85779094000000011</v>
      </c>
      <c r="CH10" s="6">
        <v>5.42277042</v>
      </c>
      <c r="CI10" s="34"/>
      <c r="CJ10" s="6">
        <v>0.79999999999999982</v>
      </c>
      <c r="CK10" s="6">
        <v>1.56</v>
      </c>
      <c r="CL10" s="6">
        <v>0.33</v>
      </c>
      <c r="CM10" s="6">
        <v>0.77</v>
      </c>
      <c r="CN10" s="6">
        <v>3.46</v>
      </c>
      <c r="CO10" s="34"/>
      <c r="CP10" s="6">
        <v>2.3941000000000008</v>
      </c>
      <c r="CQ10" s="6">
        <v>0.72</v>
      </c>
      <c r="CR10" s="12">
        <v>0.4269</v>
      </c>
      <c r="CS10" s="13">
        <v>1.159</v>
      </c>
      <c r="CT10" s="6">
        <v>4.7000000000000011</v>
      </c>
      <c r="CU10" s="34"/>
    </row>
    <row r="11" spans="1:99" s="1" customFormat="1" x14ac:dyDescent="0.2">
      <c r="B11" s="1" t="s">
        <v>8</v>
      </c>
      <c r="C11" s="1" t="s">
        <v>9</v>
      </c>
      <c r="D11" s="6"/>
      <c r="E11" s="6">
        <v>12.920856379</v>
      </c>
      <c r="F11" s="6">
        <v>9.9516509849999988</v>
      </c>
      <c r="G11" s="6">
        <v>11.500138994</v>
      </c>
      <c r="H11" s="5">
        <f t="shared" si="0"/>
        <v>34.372646357999997</v>
      </c>
      <c r="I11" s="34"/>
      <c r="J11" s="6"/>
      <c r="K11" s="6">
        <v>7.1281549800000006</v>
      </c>
      <c r="L11" s="6">
        <v>7.1866493199999999</v>
      </c>
      <c r="M11" s="6">
        <v>7.1791801199999998</v>
      </c>
      <c r="N11" s="5">
        <f t="shared" si="1"/>
        <v>21.49398442</v>
      </c>
      <c r="O11" s="34"/>
      <c r="P11" s="6">
        <v>14.384703841</v>
      </c>
      <c r="Q11" s="6">
        <v>7.6302863299999997</v>
      </c>
      <c r="R11" s="6">
        <v>7.7219190900000001</v>
      </c>
      <c r="S11" s="6">
        <v>8.0771045800000003</v>
      </c>
      <c r="T11" s="5">
        <f t="shared" si="2"/>
        <v>37.814013841000005</v>
      </c>
      <c r="U11" s="34"/>
      <c r="V11" s="6">
        <v>6.8809835999999995</v>
      </c>
      <c r="W11" s="6">
        <v>6.6886775300000005</v>
      </c>
      <c r="X11" s="6">
        <v>7.6287613399999996</v>
      </c>
      <c r="Y11" s="6">
        <v>5.7815560999999995</v>
      </c>
      <c r="Z11" s="5">
        <f t="shared" si="3"/>
        <v>26.97997857</v>
      </c>
      <c r="AA11" s="34"/>
      <c r="AB11" s="6">
        <v>9.0319778300000024</v>
      </c>
      <c r="AC11" s="6">
        <v>6.2378462999999993</v>
      </c>
      <c r="AD11" s="6">
        <v>6.2595219756000002</v>
      </c>
      <c r="AE11" s="6">
        <v>10.120695470000001</v>
      </c>
      <c r="AF11" s="5">
        <f t="shared" si="7"/>
        <v>31.650041575600003</v>
      </c>
      <c r="AG11" s="34"/>
      <c r="AH11" s="6">
        <v>4.9083735513599986</v>
      </c>
      <c r="AI11" s="6">
        <v>38.453803089999987</v>
      </c>
      <c r="AJ11" s="6">
        <v>3.2356411299999994</v>
      </c>
      <c r="AK11" s="6">
        <v>6.5029906940000011</v>
      </c>
      <c r="AL11" s="5">
        <f t="shared" si="4"/>
        <v>53.100808465359989</v>
      </c>
      <c r="AM11" s="34"/>
      <c r="AN11" s="6">
        <v>3.5334502499999996</v>
      </c>
      <c r="AO11" s="6">
        <v>3.2865268199999997</v>
      </c>
      <c r="AP11" s="6">
        <v>3.0998788600000005</v>
      </c>
      <c r="AQ11" s="6">
        <v>3.6936027099999995</v>
      </c>
      <c r="AR11" s="5">
        <f t="shared" si="8"/>
        <v>13.613458640000001</v>
      </c>
      <c r="AS11" s="34"/>
      <c r="AT11" s="6">
        <v>3.1907200673973284</v>
      </c>
      <c r="AU11" s="6">
        <v>2.6330879400916669</v>
      </c>
      <c r="AV11" s="6">
        <v>2.7851642402998324</v>
      </c>
      <c r="AW11" s="6">
        <v>2.6178313229566674</v>
      </c>
      <c r="AX11" s="5">
        <f t="shared" si="9"/>
        <v>11.226803570745496</v>
      </c>
      <c r="AY11" s="34"/>
      <c r="AZ11" s="6">
        <v>2.2617832351358458</v>
      </c>
      <c r="BA11" s="6">
        <v>2.5438847711941555</v>
      </c>
      <c r="BB11" s="6">
        <v>1.6687053495133333</v>
      </c>
      <c r="BC11" s="6">
        <v>3.3078265812666667</v>
      </c>
      <c r="BD11" s="5">
        <f t="shared" si="5"/>
        <v>9.7821999371100006</v>
      </c>
      <c r="BE11" s="34"/>
      <c r="BF11" s="26">
        <f t="shared" si="6"/>
        <v>1.8154442471250007</v>
      </c>
      <c r="BG11" s="22">
        <v>2.4867276885833336</v>
      </c>
      <c r="BH11" s="22">
        <v>2.0182312509666671</v>
      </c>
      <c r="BI11" s="22">
        <v>1.6833508012666665</v>
      </c>
      <c r="BJ11" s="26">
        <v>8.0037539879416677</v>
      </c>
      <c r="BK11" s="34"/>
      <c r="BL11" s="22">
        <v>1.6617539497666665</v>
      </c>
      <c r="BM11" s="6">
        <v>1.3</v>
      </c>
      <c r="BN11" s="6">
        <v>1.7721910348749998</v>
      </c>
      <c r="BO11" s="6">
        <v>0.93603789319999997</v>
      </c>
      <c r="BP11" s="6">
        <f t="shared" si="10"/>
        <v>5.6699828778416661</v>
      </c>
      <c r="BQ11" s="34"/>
      <c r="BR11" s="6">
        <v>1.8449992503500001</v>
      </c>
      <c r="BS11" s="6">
        <v>1.5812271642833342</v>
      </c>
      <c r="BT11" s="6">
        <v>2.0028091237333325</v>
      </c>
      <c r="BU11" s="6">
        <v>1.0093812349766329</v>
      </c>
      <c r="BV11" s="6">
        <v>6.4384167733433006</v>
      </c>
      <c r="BW11" s="34"/>
      <c r="BX11" s="6">
        <v>1.5574764187058334</v>
      </c>
      <c r="BY11" s="6">
        <v>0.17160805648583333</v>
      </c>
      <c r="BZ11" s="6">
        <v>1.3862254334038671</v>
      </c>
      <c r="CA11" s="6">
        <v>1.642261304698057</v>
      </c>
      <c r="CB11" s="6">
        <v>4.7575712132935912</v>
      </c>
      <c r="CC11" s="34"/>
      <c r="CD11" s="6">
        <v>1.7003657896458431</v>
      </c>
      <c r="CE11" s="6">
        <v>2.9</v>
      </c>
      <c r="CF11" s="6">
        <v>2.5</v>
      </c>
      <c r="CG11" s="6">
        <v>5.010415979216666</v>
      </c>
      <c r="CH11" s="6">
        <v>12.110781768862509</v>
      </c>
      <c r="CI11" s="34"/>
      <c r="CJ11" s="6">
        <v>1.4099999999999995</v>
      </c>
      <c r="CK11" s="6">
        <v>1.38</v>
      </c>
      <c r="CL11" s="6">
        <v>1.32</v>
      </c>
      <c r="CM11" s="6">
        <v>1.41</v>
      </c>
      <c r="CN11" s="6">
        <v>5.5199999999999987</v>
      </c>
      <c r="CO11" s="34"/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34"/>
    </row>
    <row r="12" spans="1:99" s="1" customFormat="1" x14ac:dyDescent="0.2">
      <c r="C12" s="1" t="s">
        <v>32</v>
      </c>
      <c r="D12" s="6"/>
      <c r="E12" s="6">
        <v>1.5937348899999999</v>
      </c>
      <c r="F12" s="6">
        <v>1.6429752260000001</v>
      </c>
      <c r="G12" s="6">
        <v>1.285165224</v>
      </c>
      <c r="H12" s="5">
        <f t="shared" si="0"/>
        <v>4.5218753400000002</v>
      </c>
      <c r="I12" s="34"/>
      <c r="J12" s="6"/>
      <c r="K12" s="6">
        <v>2.2659948299999999</v>
      </c>
      <c r="L12" s="6">
        <v>1.1254935100000001</v>
      </c>
      <c r="M12" s="6">
        <v>2.2404647899999999</v>
      </c>
      <c r="N12" s="5">
        <f t="shared" si="1"/>
        <v>5.6319531299999994</v>
      </c>
      <c r="O12" s="34"/>
      <c r="P12" s="6">
        <v>2.5184880619999999</v>
      </c>
      <c r="Q12" s="6">
        <v>1.0859693539999999</v>
      </c>
      <c r="R12" s="6">
        <v>1.1398617379999998</v>
      </c>
      <c r="S12" s="6">
        <v>1.1250264059999999</v>
      </c>
      <c r="T12" s="5">
        <f t="shared" si="2"/>
        <v>5.8693455599999993</v>
      </c>
      <c r="U12" s="34"/>
      <c r="V12" s="6">
        <v>2.3688772200000003</v>
      </c>
      <c r="W12" s="6">
        <v>1.6216308899999998</v>
      </c>
      <c r="X12" s="6">
        <v>1.8376385800000001</v>
      </c>
      <c r="Y12" s="6">
        <v>2.3926667400000001</v>
      </c>
      <c r="Z12" s="5">
        <f t="shared" si="3"/>
        <v>8.2208134299999998</v>
      </c>
      <c r="AA12" s="34"/>
      <c r="AB12" s="6">
        <v>1.1518314599999997</v>
      </c>
      <c r="AC12" s="6">
        <v>1.0332188399999997</v>
      </c>
      <c r="AD12" s="6">
        <v>0.98926330720000011</v>
      </c>
      <c r="AE12" s="6">
        <v>0.57461254000000006</v>
      </c>
      <c r="AF12" s="5">
        <f t="shared" si="7"/>
        <v>3.7489261471999993</v>
      </c>
      <c r="AG12" s="34"/>
      <c r="AH12" s="6">
        <v>1.5917879999999999E-2</v>
      </c>
      <c r="AI12" s="6">
        <v>0.13196191999999998</v>
      </c>
      <c r="AJ12" s="6">
        <v>0.94528661799999991</v>
      </c>
      <c r="AK12" s="6">
        <v>1.3468179299999992</v>
      </c>
      <c r="AL12" s="5">
        <f t="shared" si="4"/>
        <v>2.439984347999999</v>
      </c>
      <c r="AM12" s="34"/>
      <c r="AN12" s="6">
        <v>1.91262547</v>
      </c>
      <c r="AO12" s="6">
        <v>0.76826986000000008</v>
      </c>
      <c r="AP12" s="6">
        <v>1.39792462</v>
      </c>
      <c r="AQ12" s="6">
        <v>0.97749953000000001</v>
      </c>
      <c r="AR12" s="5">
        <f t="shared" si="8"/>
        <v>5.05631948</v>
      </c>
      <c r="AS12" s="34"/>
      <c r="AT12" s="6">
        <v>1.8327709699999988</v>
      </c>
      <c r="AU12" s="6">
        <v>1.536601620000001</v>
      </c>
      <c r="AV12" s="6">
        <v>1.0023113499999998</v>
      </c>
      <c r="AW12" s="6">
        <v>1.7716126699999999</v>
      </c>
      <c r="AX12" s="5">
        <f t="shared" si="9"/>
        <v>6.1432966099999993</v>
      </c>
      <c r="AY12" s="34"/>
      <c r="AZ12" s="6">
        <v>1.3142466199999996</v>
      </c>
      <c r="BA12" s="6">
        <v>1.3929119700000001</v>
      </c>
      <c r="BB12" s="6">
        <v>1.3150383300000001</v>
      </c>
      <c r="BC12" s="6">
        <v>1.37079609</v>
      </c>
      <c r="BD12" s="5">
        <f t="shared" si="5"/>
        <v>5.3929930099999996</v>
      </c>
      <c r="BE12" s="34"/>
      <c r="BF12" s="26">
        <f t="shared" si="6"/>
        <v>1.6315752199999998</v>
      </c>
      <c r="BG12" s="22">
        <v>0.99227296999999959</v>
      </c>
      <c r="BH12" s="22">
        <v>0.60981218999999987</v>
      </c>
      <c r="BI12" s="22">
        <v>1.5085115299999996</v>
      </c>
      <c r="BJ12" s="26">
        <v>4.7421719099999988</v>
      </c>
      <c r="BK12" s="34"/>
      <c r="BL12" s="22">
        <v>0</v>
      </c>
      <c r="BM12" s="22">
        <v>0</v>
      </c>
      <c r="BN12" s="22">
        <v>0</v>
      </c>
      <c r="BO12" s="22">
        <v>0</v>
      </c>
      <c r="BP12" s="6">
        <f t="shared" si="10"/>
        <v>0</v>
      </c>
      <c r="BQ12" s="34"/>
      <c r="BR12" s="22">
        <v>0</v>
      </c>
      <c r="BS12" s="6">
        <v>0</v>
      </c>
      <c r="BT12" s="6">
        <v>0</v>
      </c>
      <c r="BU12" s="6">
        <v>0</v>
      </c>
      <c r="BV12" s="6">
        <v>0</v>
      </c>
      <c r="BW12" s="34"/>
      <c r="BX12" s="22">
        <v>0</v>
      </c>
      <c r="BY12" s="6">
        <v>0</v>
      </c>
      <c r="BZ12" s="6">
        <v>0</v>
      </c>
      <c r="CA12" s="6">
        <v>0</v>
      </c>
      <c r="CB12" s="6">
        <v>0</v>
      </c>
      <c r="CC12" s="34"/>
      <c r="CD12" s="22">
        <v>0</v>
      </c>
      <c r="CE12" s="6">
        <v>0</v>
      </c>
      <c r="CF12" s="6">
        <v>0</v>
      </c>
      <c r="CG12" s="6">
        <v>0</v>
      </c>
      <c r="CH12" s="6">
        <v>0</v>
      </c>
      <c r="CI12" s="34"/>
      <c r="CJ12" s="22">
        <v>0</v>
      </c>
      <c r="CK12" s="6">
        <v>0</v>
      </c>
      <c r="CL12" s="6">
        <v>0</v>
      </c>
      <c r="CM12" s="6">
        <v>0</v>
      </c>
      <c r="CN12" s="6">
        <v>0</v>
      </c>
      <c r="CO12" s="34"/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34"/>
    </row>
    <row r="13" spans="1:99" s="1" customFormat="1" x14ac:dyDescent="0.2">
      <c r="B13" s="1" t="s">
        <v>10</v>
      </c>
      <c r="C13" s="1" t="s">
        <v>11</v>
      </c>
      <c r="D13" s="6"/>
      <c r="E13" s="6">
        <v>0.67251429000000007</v>
      </c>
      <c r="F13" s="6">
        <v>0.36465712099999997</v>
      </c>
      <c r="G13" s="6">
        <v>0.445615716</v>
      </c>
      <c r="H13" s="5">
        <f t="shared" si="0"/>
        <v>1.4827871270000001</v>
      </c>
      <c r="I13" s="34"/>
      <c r="J13" s="6"/>
      <c r="K13" s="6">
        <v>0.63635037999999999</v>
      </c>
      <c r="L13" s="6">
        <v>0.86169091000000009</v>
      </c>
      <c r="M13" s="6">
        <v>1.3752124299999999</v>
      </c>
      <c r="N13" s="5">
        <f t="shared" si="1"/>
        <v>2.8732537200000001</v>
      </c>
      <c r="O13" s="34"/>
      <c r="P13" s="6">
        <v>0.93061570900000001</v>
      </c>
      <c r="Q13" s="6">
        <v>0.81518809699999994</v>
      </c>
      <c r="R13" s="6">
        <v>0.77918564599999995</v>
      </c>
      <c r="S13" s="6">
        <v>0.52882328500000009</v>
      </c>
      <c r="T13" s="5">
        <f t="shared" si="2"/>
        <v>3.0538127369999999</v>
      </c>
      <c r="U13" s="34"/>
      <c r="V13" s="6">
        <v>0.23807035000000001</v>
      </c>
      <c r="W13" s="6">
        <v>0.44668783000000001</v>
      </c>
      <c r="X13" s="6">
        <v>0.50752365999999993</v>
      </c>
      <c r="Y13" s="6">
        <v>0.25463789000000003</v>
      </c>
      <c r="Z13" s="5">
        <f t="shared" si="3"/>
        <v>1.4469197299999998</v>
      </c>
      <c r="AA13" s="34"/>
      <c r="AB13" s="6">
        <v>0.19842376</v>
      </c>
      <c r="AC13" s="6">
        <v>4.1655570000000003E-2</v>
      </c>
      <c r="AD13" s="6">
        <v>4.7174980000000005E-2</v>
      </c>
      <c r="AE13" s="6">
        <v>6.817049E-2</v>
      </c>
      <c r="AF13" s="5">
        <f t="shared" si="7"/>
        <v>0.35542479999999999</v>
      </c>
      <c r="AG13" s="34"/>
      <c r="AH13" s="6">
        <v>0</v>
      </c>
      <c r="AI13" s="6">
        <v>0.10275967999999999</v>
      </c>
      <c r="AJ13" s="6">
        <v>0</v>
      </c>
      <c r="AK13" s="6">
        <v>0.36488258999999995</v>
      </c>
      <c r="AL13" s="5">
        <f t="shared" si="4"/>
        <v>0.46764226999999992</v>
      </c>
      <c r="AM13" s="34"/>
      <c r="AN13" s="6">
        <v>4.1040699999999996E-3</v>
      </c>
      <c r="AO13" s="6">
        <v>0.13492423000000001</v>
      </c>
      <c r="AP13" s="6">
        <v>1.6486009999999999E-2</v>
      </c>
      <c r="AQ13" s="6">
        <v>0.2024203</v>
      </c>
      <c r="AR13" s="5">
        <f t="shared" si="8"/>
        <v>0.35793460999999999</v>
      </c>
      <c r="AS13" s="34"/>
      <c r="AT13" s="6">
        <v>0.57981152258333335</v>
      </c>
      <c r="AU13" s="6">
        <v>0.21539848535535344</v>
      </c>
      <c r="AV13" s="6">
        <v>0.43481605962443803</v>
      </c>
      <c r="AW13" s="6">
        <v>0.5456971570250001</v>
      </c>
      <c r="AX13" s="5">
        <f t="shared" si="9"/>
        <v>1.7757232245881251</v>
      </c>
      <c r="AY13" s="34"/>
      <c r="AZ13" s="6">
        <v>0.44750387518333334</v>
      </c>
      <c r="BA13" s="6">
        <v>0.60866111352205021</v>
      </c>
      <c r="BB13" s="6">
        <v>0.27535868795833335</v>
      </c>
      <c r="BC13" s="6">
        <v>0.36657165008333331</v>
      </c>
      <c r="BD13" s="5">
        <f t="shared" si="5"/>
        <v>1.6980953267470504</v>
      </c>
      <c r="BE13" s="34"/>
      <c r="BF13" s="26">
        <f t="shared" si="6"/>
        <v>0.44773593529166678</v>
      </c>
      <c r="BG13" s="22">
        <v>0.16590551978333334</v>
      </c>
      <c r="BH13" s="22">
        <v>0.31229563885</v>
      </c>
      <c r="BI13" s="22">
        <v>0.36715874859999997</v>
      </c>
      <c r="BJ13" s="26">
        <v>1.2930958425250001</v>
      </c>
      <c r="BK13" s="34"/>
      <c r="BL13" s="22">
        <v>0.27039179279166675</v>
      </c>
      <c r="BM13" s="6">
        <v>0.2</v>
      </c>
      <c r="BN13" s="6">
        <v>0.28767772533333341</v>
      </c>
      <c r="BO13" s="6">
        <v>0.40617507066666669</v>
      </c>
      <c r="BP13" s="6">
        <f t="shared" si="10"/>
        <v>1.1642445887916668</v>
      </c>
      <c r="BQ13" s="34"/>
      <c r="BR13" s="6">
        <v>0.61533946671750006</v>
      </c>
      <c r="BS13" s="6">
        <v>0.26021370078945044</v>
      </c>
      <c r="BT13" s="6">
        <v>0.18424375749999999</v>
      </c>
      <c r="BU13" s="6">
        <v>0.35522629108333337</v>
      </c>
      <c r="BV13" s="6">
        <v>1.415023216090284</v>
      </c>
      <c r="BW13" s="34"/>
      <c r="BX13" s="6">
        <v>5.1580590583333329E-2</v>
      </c>
      <c r="BY13" s="6">
        <v>0.20684548495611713</v>
      </c>
      <c r="BZ13" s="6">
        <v>0.27968495850000002</v>
      </c>
      <c r="CA13" s="6">
        <v>0.33021830687499998</v>
      </c>
      <c r="CB13" s="6">
        <v>0.86832934091445046</v>
      </c>
      <c r="CC13" s="34"/>
      <c r="CD13" s="6">
        <v>0.57035896866666669</v>
      </c>
      <c r="CE13" s="6">
        <v>0.5</v>
      </c>
      <c r="CF13" s="6">
        <v>0.5</v>
      </c>
      <c r="CG13" s="6">
        <v>0.29671391720833334</v>
      </c>
      <c r="CH13" s="6">
        <v>1.8670728858749999</v>
      </c>
      <c r="CI13" s="34"/>
      <c r="CJ13" s="6">
        <v>0.58000000000000029</v>
      </c>
      <c r="CK13" s="6">
        <v>0.2</v>
      </c>
      <c r="CL13" s="6">
        <v>0.36</v>
      </c>
      <c r="CM13" s="6">
        <v>0.47</v>
      </c>
      <c r="CN13" s="6">
        <v>1.6100000000000003</v>
      </c>
      <c r="CO13" s="34"/>
      <c r="CP13" s="6">
        <v>0.25179999999999991</v>
      </c>
      <c r="CQ13" s="6">
        <v>0.69</v>
      </c>
      <c r="CR13" s="12">
        <v>0.60320000000000007</v>
      </c>
      <c r="CS13" s="12">
        <v>0.35499999999999998</v>
      </c>
      <c r="CT13" s="6">
        <v>1.9</v>
      </c>
      <c r="CU13" s="34"/>
    </row>
    <row r="14" spans="1:99" s="1" customFormat="1" x14ac:dyDescent="0.2">
      <c r="B14" s="1" t="s">
        <v>12</v>
      </c>
      <c r="C14" s="1" t="s">
        <v>13</v>
      </c>
      <c r="D14" s="6"/>
      <c r="E14" s="6">
        <v>2.4348866889999998</v>
      </c>
      <c r="F14" s="6">
        <v>2.3875994889999999</v>
      </c>
      <c r="G14" s="6">
        <v>2.58679842</v>
      </c>
      <c r="H14" s="5">
        <f t="shared" si="0"/>
        <v>7.4092845980000002</v>
      </c>
      <c r="I14" s="34"/>
      <c r="J14" s="6"/>
      <c r="K14" s="6">
        <v>2.9503176</v>
      </c>
      <c r="L14" s="6">
        <v>2.66277009</v>
      </c>
      <c r="M14" s="6">
        <v>2.96699578</v>
      </c>
      <c r="N14" s="5">
        <f t="shared" si="1"/>
        <v>8.5800834699999999</v>
      </c>
      <c r="O14" s="34"/>
      <c r="P14" s="6">
        <v>2.3156960090000003</v>
      </c>
      <c r="Q14" s="6">
        <v>2.662713283</v>
      </c>
      <c r="R14" s="6">
        <v>2.6540468709999998</v>
      </c>
      <c r="S14" s="6">
        <v>1.8729906969999999</v>
      </c>
      <c r="T14" s="5">
        <f t="shared" si="2"/>
        <v>9.5054468600000011</v>
      </c>
      <c r="U14" s="34"/>
      <c r="V14" s="6">
        <v>4.8423960300000006</v>
      </c>
      <c r="W14" s="6">
        <v>3.7693223700000003</v>
      </c>
      <c r="X14" s="6">
        <v>4.1557440699999999</v>
      </c>
      <c r="Y14" s="6">
        <v>5.2353518099999992</v>
      </c>
      <c r="Z14" s="5">
        <f t="shared" si="3"/>
        <v>18.002814280000003</v>
      </c>
      <c r="AA14" s="34"/>
      <c r="AB14" s="6">
        <v>3.9191298799999998</v>
      </c>
      <c r="AC14" s="6">
        <v>2.3061966099999998</v>
      </c>
      <c r="AD14" s="6">
        <v>1.5614443375999993</v>
      </c>
      <c r="AE14" s="6">
        <v>1.8492654999999998</v>
      </c>
      <c r="AF14" s="5">
        <f t="shared" si="7"/>
        <v>9.6360363275999994</v>
      </c>
      <c r="AG14" s="34"/>
      <c r="AH14" s="6">
        <v>1.83059306</v>
      </c>
      <c r="AI14" s="6">
        <v>2.0535981899999998</v>
      </c>
      <c r="AJ14" s="6">
        <v>1.7585514039999999</v>
      </c>
      <c r="AK14" s="6">
        <v>2.4297613199999999</v>
      </c>
      <c r="AL14" s="5">
        <f t="shared" si="4"/>
        <v>8.072503974</v>
      </c>
      <c r="AM14" s="34"/>
      <c r="AN14" s="6">
        <v>5.07964386</v>
      </c>
      <c r="AO14" s="6">
        <v>1.5495336099999997</v>
      </c>
      <c r="AP14" s="6">
        <v>2.3170513000000001</v>
      </c>
      <c r="AQ14" s="6">
        <v>1.0331098999999999</v>
      </c>
      <c r="AR14" s="5">
        <f t="shared" si="8"/>
        <v>9.9793386700000006</v>
      </c>
      <c r="AS14" s="34"/>
      <c r="AT14" s="6">
        <v>1.3199764827500002</v>
      </c>
      <c r="AU14" s="6">
        <v>0.92228907770000013</v>
      </c>
      <c r="AV14" s="6">
        <v>2.0834134360833332</v>
      </c>
      <c r="AW14" s="6">
        <v>0.79645361225200018</v>
      </c>
      <c r="AX14" s="5">
        <f t="shared" si="9"/>
        <v>5.1221326087853338</v>
      </c>
      <c r="AY14" s="34"/>
      <c r="AZ14" s="6">
        <v>1.2997889166666663</v>
      </c>
      <c r="BA14" s="6">
        <v>0.90379698641666673</v>
      </c>
      <c r="BB14" s="6">
        <v>0.48829487208333339</v>
      </c>
      <c r="BC14" s="6">
        <v>0.81192033866666669</v>
      </c>
      <c r="BD14" s="5">
        <f t="shared" si="5"/>
        <v>3.5038011138333331</v>
      </c>
      <c r="BE14" s="34"/>
      <c r="BF14" s="26">
        <f t="shared" si="6"/>
        <v>1.310506665166667</v>
      </c>
      <c r="BG14" s="22">
        <v>0.78168852858333338</v>
      </c>
      <c r="BH14" s="22">
        <v>0.45483336666666663</v>
      </c>
      <c r="BI14" s="22">
        <v>0.44083361833333318</v>
      </c>
      <c r="BJ14" s="26">
        <v>2.9878621787500004</v>
      </c>
      <c r="BK14" s="34"/>
      <c r="BL14" s="22">
        <v>0.60002031072500006</v>
      </c>
      <c r="BM14" s="6">
        <v>0.6</v>
      </c>
      <c r="BN14" s="6">
        <v>0.31825002383333334</v>
      </c>
      <c r="BO14" s="6">
        <v>0.40571964999999993</v>
      </c>
      <c r="BP14" s="6">
        <f t="shared" si="10"/>
        <v>1.9239899845583333</v>
      </c>
      <c r="BQ14" s="34"/>
      <c r="BR14" s="6">
        <v>0.50181395341666657</v>
      </c>
      <c r="BS14" s="6">
        <v>0.24457370266666664</v>
      </c>
      <c r="BT14" s="6">
        <v>0.32058011666666664</v>
      </c>
      <c r="BU14" s="6">
        <v>0.19948092000000001</v>
      </c>
      <c r="BV14" s="6">
        <v>1.26644869275</v>
      </c>
      <c r="BW14" s="34"/>
      <c r="BX14" s="6">
        <v>0.35931480999999998</v>
      </c>
      <c r="BY14" s="6">
        <v>0.38984910041666665</v>
      </c>
      <c r="BZ14" s="6">
        <v>0.46011270599999993</v>
      </c>
      <c r="CA14" s="6">
        <v>0.52556394466666656</v>
      </c>
      <c r="CB14" s="6">
        <v>1.7348405610833333</v>
      </c>
      <c r="CC14" s="34"/>
      <c r="CD14" s="6">
        <v>1.0389122255000001</v>
      </c>
      <c r="CE14" s="6">
        <v>0.9</v>
      </c>
      <c r="CF14" s="6">
        <v>1</v>
      </c>
      <c r="CG14" s="6">
        <v>0.4461215152500001</v>
      </c>
      <c r="CH14" s="6">
        <v>3.38503374075</v>
      </c>
      <c r="CI14" s="34"/>
      <c r="CJ14" s="6">
        <v>0.72</v>
      </c>
      <c r="CK14" s="6">
        <v>0.45</v>
      </c>
      <c r="CL14" s="6">
        <v>0.31</v>
      </c>
      <c r="CM14" s="6">
        <v>0.3</v>
      </c>
      <c r="CN14" s="6">
        <v>1.78</v>
      </c>
      <c r="CO14" s="34"/>
      <c r="CP14" s="6">
        <v>0.32019999999999987</v>
      </c>
      <c r="CQ14" s="6">
        <v>0.32</v>
      </c>
      <c r="CR14" s="12">
        <v>0.26200000000000001</v>
      </c>
      <c r="CS14" s="12">
        <v>0.32780000000000004</v>
      </c>
      <c r="CT14" s="6">
        <v>1.23</v>
      </c>
      <c r="CU14" s="34"/>
    </row>
    <row r="15" spans="1:99" s="1" customFormat="1" x14ac:dyDescent="0.2">
      <c r="B15" s="1" t="s">
        <v>14</v>
      </c>
      <c r="C15" s="1" t="s">
        <v>15</v>
      </c>
      <c r="D15" s="6"/>
      <c r="E15" s="6">
        <v>3.4289860920000002</v>
      </c>
      <c r="F15" s="6">
        <v>4.3079649560000002</v>
      </c>
      <c r="G15" s="6">
        <v>6.2697723229999998</v>
      </c>
      <c r="H15" s="5">
        <f t="shared" si="0"/>
        <v>14.006723371</v>
      </c>
      <c r="I15" s="34"/>
      <c r="J15" s="6"/>
      <c r="K15" s="6">
        <v>5.0074695800000004</v>
      </c>
      <c r="L15" s="6">
        <v>3.92846282</v>
      </c>
      <c r="M15" s="6">
        <v>4.0918937199999998</v>
      </c>
      <c r="N15" s="5">
        <f t="shared" si="1"/>
        <v>13.02782612</v>
      </c>
      <c r="O15" s="34"/>
      <c r="P15" s="6">
        <v>3.8263003979999999</v>
      </c>
      <c r="Q15" s="6">
        <v>3.2752002359999999</v>
      </c>
      <c r="R15" s="6">
        <v>4.6911609360000002</v>
      </c>
      <c r="S15" s="6">
        <v>4.3761481339999992</v>
      </c>
      <c r="T15" s="5">
        <f t="shared" si="2"/>
        <v>16.168809703999997</v>
      </c>
      <c r="U15" s="34"/>
      <c r="V15" s="6">
        <v>5.0643466300000002</v>
      </c>
      <c r="W15" s="6">
        <v>2.9017585099999996</v>
      </c>
      <c r="X15" s="6">
        <v>4.3575031100000006</v>
      </c>
      <c r="Y15" s="6">
        <v>2.2796625600000002</v>
      </c>
      <c r="Z15" s="5">
        <f t="shared" si="3"/>
        <v>14.60327081</v>
      </c>
      <c r="AA15" s="34"/>
      <c r="AB15" s="6">
        <v>1.3139667800000001</v>
      </c>
      <c r="AC15" s="6">
        <v>1.5839357199999997</v>
      </c>
      <c r="AD15" s="6">
        <v>1.4377036028000001</v>
      </c>
      <c r="AE15" s="6">
        <v>1.3380842399999999</v>
      </c>
      <c r="AF15" s="5">
        <f t="shared" si="7"/>
        <v>5.6736903427999996</v>
      </c>
      <c r="AG15" s="34"/>
      <c r="AH15" s="6">
        <v>0.86577479000000013</v>
      </c>
      <c r="AI15" s="6">
        <v>0.90595104999999998</v>
      </c>
      <c r="AJ15" s="6">
        <v>4.9276900000000002E-3</v>
      </c>
      <c r="AK15" s="6">
        <v>2.6058050900000005</v>
      </c>
      <c r="AL15" s="5">
        <f t="shared" si="4"/>
        <v>4.3824586200000004</v>
      </c>
      <c r="AM15" s="34"/>
      <c r="AN15" s="6">
        <v>3.4978869999999995</v>
      </c>
      <c r="AO15" s="6">
        <v>2.8342011199999999</v>
      </c>
      <c r="AP15" s="6">
        <v>1.7880411500000002</v>
      </c>
      <c r="AQ15" s="6">
        <v>1.4532845599999999</v>
      </c>
      <c r="AR15" s="5">
        <f t="shared" si="8"/>
        <v>9.5734138299999998</v>
      </c>
      <c r="AS15" s="34"/>
      <c r="AT15" s="6">
        <v>4.82238699</v>
      </c>
      <c r="AU15" s="6">
        <v>1.6637236900000001</v>
      </c>
      <c r="AV15" s="6">
        <v>1.1522093</v>
      </c>
      <c r="AW15" s="6">
        <v>2.03950494</v>
      </c>
      <c r="AX15" s="5">
        <f t="shared" si="9"/>
        <v>9.6778249200000008</v>
      </c>
      <c r="AY15" s="34"/>
      <c r="AZ15" s="6">
        <v>1.8680262400000001</v>
      </c>
      <c r="BA15" s="6">
        <v>0.19431157266666668</v>
      </c>
      <c r="BB15" s="6">
        <v>0.4445305</v>
      </c>
      <c r="BC15" s="6">
        <v>0.14307636625000003</v>
      </c>
      <c r="BD15" s="5">
        <f t="shared" si="5"/>
        <v>2.6499446789166665</v>
      </c>
      <c r="BE15" s="34"/>
      <c r="BF15" s="26">
        <f t="shared" si="6"/>
        <v>0.48461716999999993</v>
      </c>
      <c r="BG15" s="22">
        <v>0.11918210999999999</v>
      </c>
      <c r="BH15" s="22">
        <v>0.26544863000000002</v>
      </c>
      <c r="BI15" s="22">
        <v>0.62070153000000006</v>
      </c>
      <c r="BJ15" s="26">
        <v>1.48994944</v>
      </c>
      <c r="BK15" s="34"/>
      <c r="BL15" s="22">
        <v>0.83641456999999997</v>
      </c>
      <c r="BM15" s="6">
        <v>0.3</v>
      </c>
      <c r="BN15" s="6">
        <v>0.87196593666666666</v>
      </c>
      <c r="BO15" s="6">
        <v>0.63888433000000011</v>
      </c>
      <c r="BP15" s="6">
        <f t="shared" si="10"/>
        <v>2.6472648366666669</v>
      </c>
      <c r="BQ15" s="34"/>
      <c r="BR15" s="6">
        <v>0.78026490999999987</v>
      </c>
      <c r="BS15" s="6">
        <v>0.36437783000000001</v>
      </c>
      <c r="BT15" s="6">
        <v>5.9004899999999996E-3</v>
      </c>
      <c r="BU15" s="6">
        <v>0.37126484999999998</v>
      </c>
      <c r="BV15" s="6">
        <v>1.5218080799999998</v>
      </c>
      <c r="BW15" s="34"/>
      <c r="BX15" s="6">
        <v>0.78743003</v>
      </c>
      <c r="BY15" s="6">
        <v>0.13857589000000001</v>
      </c>
      <c r="BZ15" s="6">
        <v>0.15849750000000001</v>
      </c>
      <c r="CA15" s="6">
        <v>0.1954716</v>
      </c>
      <c r="CB15" s="6">
        <v>1.2799750200000002</v>
      </c>
      <c r="CC15" s="34"/>
      <c r="CD15" s="6">
        <v>1.7105111899999998</v>
      </c>
      <c r="CE15" s="6">
        <v>0.9</v>
      </c>
      <c r="CF15" s="6">
        <v>4.0999999999999996</v>
      </c>
      <c r="CG15" s="6">
        <v>2.0543147474999994</v>
      </c>
      <c r="CH15" s="6">
        <v>8.7648259374999995</v>
      </c>
      <c r="CI15" s="34"/>
      <c r="CJ15" s="6">
        <v>4.7300000000000004</v>
      </c>
      <c r="CK15" s="6">
        <v>1.49</v>
      </c>
      <c r="CL15" s="6">
        <v>1.86</v>
      </c>
      <c r="CM15" s="6">
        <v>2.81</v>
      </c>
      <c r="CN15" s="6">
        <v>10.89</v>
      </c>
      <c r="CO15" s="34"/>
      <c r="CP15" s="6">
        <v>12.273099999999998</v>
      </c>
      <c r="CQ15" s="6">
        <v>0.21</v>
      </c>
      <c r="CR15" s="12">
        <v>0.35420000000000001</v>
      </c>
      <c r="CS15" s="12">
        <v>1.0327</v>
      </c>
      <c r="CT15" s="6">
        <v>13.869999999999997</v>
      </c>
      <c r="CU15" s="34"/>
    </row>
    <row r="16" spans="1:99" s="1" customFormat="1" x14ac:dyDescent="0.2">
      <c r="B16" s="1" t="s">
        <v>16</v>
      </c>
      <c r="C16" s="1" t="s">
        <v>17</v>
      </c>
      <c r="D16" s="6"/>
      <c r="E16" s="6">
        <v>3.4646753669999999</v>
      </c>
      <c r="F16" s="6">
        <v>2.037474424</v>
      </c>
      <c r="G16" s="6">
        <v>3.3782164249999997</v>
      </c>
      <c r="H16" s="5">
        <f t="shared" si="0"/>
        <v>8.8803662159999988</v>
      </c>
      <c r="I16" s="34"/>
      <c r="J16" s="6"/>
      <c r="K16" s="6">
        <v>5.2928887599999994</v>
      </c>
      <c r="L16" s="6">
        <v>2.3715850999999999</v>
      </c>
      <c r="M16" s="6">
        <v>5.6006637499999998</v>
      </c>
      <c r="N16" s="5">
        <f t="shared" si="1"/>
        <v>13.26513761</v>
      </c>
      <c r="O16" s="34"/>
      <c r="P16" s="6">
        <v>2.9888732899999999</v>
      </c>
      <c r="Q16" s="6">
        <v>2.9301748390000002</v>
      </c>
      <c r="R16" s="6">
        <v>3.4223992570000004</v>
      </c>
      <c r="S16" s="6">
        <v>2.5419708719999998</v>
      </c>
      <c r="T16" s="5">
        <f t="shared" si="2"/>
        <v>11.883418258000001</v>
      </c>
      <c r="U16" s="34"/>
      <c r="V16" s="6">
        <v>2.85002135</v>
      </c>
      <c r="W16" s="6">
        <v>2.2635923999999998</v>
      </c>
      <c r="X16" s="6">
        <v>2.03018761</v>
      </c>
      <c r="Y16" s="6">
        <v>2.5338924300000003</v>
      </c>
      <c r="Z16" s="5">
        <f t="shared" si="3"/>
        <v>9.6776937899999993</v>
      </c>
      <c r="AA16" s="34"/>
      <c r="AB16" s="6">
        <v>3.0725394100000014</v>
      </c>
      <c r="AC16" s="6">
        <v>2.783812119999999</v>
      </c>
      <c r="AD16" s="6">
        <v>2.5801298096000003</v>
      </c>
      <c r="AE16" s="6">
        <v>3.118451069999999</v>
      </c>
      <c r="AF16" s="5">
        <f t="shared" si="7"/>
        <v>11.554932409599999</v>
      </c>
      <c r="AG16" s="34"/>
      <c r="AH16" s="6">
        <v>2.1543576899999999</v>
      </c>
      <c r="AI16" s="6">
        <v>1.5187338199999998</v>
      </c>
      <c r="AJ16" s="6">
        <v>1.3885238396666666</v>
      </c>
      <c r="AK16" s="6">
        <v>1.1818208199999998</v>
      </c>
      <c r="AL16" s="5">
        <f t="shared" si="4"/>
        <v>6.2434361696666665</v>
      </c>
      <c r="AM16" s="34"/>
      <c r="AN16" s="6">
        <v>1.8417599399999998</v>
      </c>
      <c r="AO16" s="6">
        <v>1.1811611500000001</v>
      </c>
      <c r="AP16" s="6">
        <v>1.9491832700000002</v>
      </c>
      <c r="AQ16" s="6">
        <v>1.6496312399999999</v>
      </c>
      <c r="AR16" s="5">
        <f t="shared" si="8"/>
        <v>6.6217355999999992</v>
      </c>
      <c r="AS16" s="34"/>
      <c r="AT16" s="6">
        <v>2.0986319353333336</v>
      </c>
      <c r="AU16" s="6">
        <v>1.0871717493333333</v>
      </c>
      <c r="AV16" s="6">
        <v>1.4584797274920003</v>
      </c>
      <c r="AW16" s="6">
        <v>1.0584197699999998</v>
      </c>
      <c r="AX16" s="5">
        <f t="shared" si="9"/>
        <v>5.7027031821586665</v>
      </c>
      <c r="AY16" s="34"/>
      <c r="AZ16" s="6">
        <v>0.94293618173251204</v>
      </c>
      <c r="BA16" s="6">
        <v>0.55427110000000002</v>
      </c>
      <c r="BB16" s="6">
        <v>1.0349643845048522</v>
      </c>
      <c r="BC16" s="6">
        <v>0.83820365333333346</v>
      </c>
      <c r="BD16" s="5">
        <f t="shared" si="5"/>
        <v>3.3703753195706971</v>
      </c>
      <c r="BE16" s="34"/>
      <c r="BF16" s="26">
        <f t="shared" si="6"/>
        <v>0.83053141427999932</v>
      </c>
      <c r="BG16" s="22">
        <v>1.4357044326341666</v>
      </c>
      <c r="BH16" s="22">
        <v>0.72022684899733336</v>
      </c>
      <c r="BI16" s="22">
        <v>2.0021051420833329</v>
      </c>
      <c r="BJ16" s="26">
        <v>4.9885678379948324</v>
      </c>
      <c r="BK16" s="34"/>
      <c r="BL16" s="22">
        <v>1.312334007506667</v>
      </c>
      <c r="BM16" s="6">
        <v>1.5</v>
      </c>
      <c r="BN16" s="6">
        <v>0.84813176384333344</v>
      </c>
      <c r="BO16" s="6">
        <v>0.62416001897666662</v>
      </c>
      <c r="BP16" s="6">
        <f t="shared" si="10"/>
        <v>4.2846257903266673</v>
      </c>
      <c r="BQ16" s="34"/>
      <c r="BR16" s="6">
        <v>0.81025812795000007</v>
      </c>
      <c r="BS16" s="6">
        <v>0.14794486808498666</v>
      </c>
      <c r="BT16" s="6">
        <v>0.68273486447800003</v>
      </c>
      <c r="BU16" s="6">
        <v>0.36079826992685726</v>
      </c>
      <c r="BV16" s="6">
        <v>2.001736130439844</v>
      </c>
      <c r="BW16" s="34"/>
      <c r="BX16" s="6">
        <v>0.61916738998422205</v>
      </c>
      <c r="BY16" s="6">
        <v>0.27533532141391098</v>
      </c>
      <c r="BZ16" s="6">
        <v>1.4582024686015209</v>
      </c>
      <c r="CA16" s="6">
        <v>0.60602317818569906</v>
      </c>
      <c r="CB16" s="6">
        <v>2.9587283581853527</v>
      </c>
      <c r="CC16" s="34"/>
      <c r="CD16" s="6">
        <v>0.90927906199433473</v>
      </c>
      <c r="CE16" s="6">
        <v>0.9</v>
      </c>
      <c r="CF16" s="6">
        <v>0.4</v>
      </c>
      <c r="CG16" s="6">
        <v>0.87579319809444667</v>
      </c>
      <c r="CH16" s="6">
        <v>3.0850722600887814</v>
      </c>
      <c r="CI16" s="34"/>
      <c r="CJ16" s="6">
        <v>1.0399999999999996</v>
      </c>
      <c r="CK16" s="6">
        <v>2.14</v>
      </c>
      <c r="CL16" s="6">
        <v>1.95</v>
      </c>
      <c r="CM16" s="6">
        <v>2.35</v>
      </c>
      <c r="CN16" s="6">
        <v>7.4799999999999986</v>
      </c>
      <c r="CO16" s="34"/>
      <c r="CP16" s="6">
        <v>1.0178000000000005</v>
      </c>
      <c r="CQ16" s="6">
        <v>0.48</v>
      </c>
      <c r="CR16" s="12">
        <v>0.51419999999999999</v>
      </c>
      <c r="CS16" s="12">
        <v>1.708</v>
      </c>
      <c r="CT16" s="6">
        <v>3.7200000000000006</v>
      </c>
      <c r="CU16" s="34"/>
    </row>
    <row r="17" spans="1:99" s="1" customFormat="1" x14ac:dyDescent="0.2">
      <c r="C17" s="1" t="s">
        <v>28</v>
      </c>
      <c r="D17" s="6"/>
      <c r="E17" s="6">
        <v>3.016407198</v>
      </c>
      <c r="F17" s="6">
        <v>2.108185288</v>
      </c>
      <c r="G17" s="6">
        <v>3.1976655059999999</v>
      </c>
      <c r="H17" s="5">
        <f t="shared" si="0"/>
        <v>8.3222579920000008</v>
      </c>
      <c r="I17" s="34"/>
      <c r="J17" s="6"/>
      <c r="K17" s="6">
        <v>2.8810828900000001</v>
      </c>
      <c r="L17" s="6">
        <v>2.2462627299999998</v>
      </c>
      <c r="M17" s="6">
        <v>2.2401905099999997</v>
      </c>
      <c r="N17" s="5">
        <f t="shared" si="1"/>
        <v>7.3675361299999995</v>
      </c>
      <c r="O17" s="34"/>
      <c r="P17" s="6">
        <v>2.6702493860000001</v>
      </c>
      <c r="Q17" s="6">
        <v>2.8197741179999998</v>
      </c>
      <c r="R17" s="6">
        <v>2.3082711540000003</v>
      </c>
      <c r="S17" s="6">
        <v>2.6464047289999999</v>
      </c>
      <c r="T17" s="5">
        <f t="shared" si="2"/>
        <v>10.444699387</v>
      </c>
      <c r="U17" s="34"/>
      <c r="V17" s="6">
        <v>1.8269075299999999</v>
      </c>
      <c r="W17" s="6">
        <v>1.9059121299999999</v>
      </c>
      <c r="X17" s="6">
        <v>2.2437816900000001</v>
      </c>
      <c r="Y17" s="6">
        <v>2.1220302400000004</v>
      </c>
      <c r="Z17" s="5">
        <f t="shared" si="3"/>
        <v>8.0986315900000001</v>
      </c>
      <c r="AA17" s="34"/>
      <c r="AB17" s="6">
        <v>3.7296379700000002</v>
      </c>
      <c r="AC17" s="6">
        <v>2.0773193999999999</v>
      </c>
      <c r="AD17" s="6">
        <v>1.8856007591999999</v>
      </c>
      <c r="AE17" s="6">
        <v>1.2636689100000003</v>
      </c>
      <c r="AF17" s="5">
        <f t="shared" si="7"/>
        <v>8.9562270391999999</v>
      </c>
      <c r="AG17" s="34"/>
      <c r="AH17" s="6">
        <v>1.7561409399999999</v>
      </c>
      <c r="AI17" s="6">
        <v>1.3929784300000001</v>
      </c>
      <c r="AJ17" s="6">
        <v>0.47082903999999992</v>
      </c>
      <c r="AK17" s="6">
        <v>0.53015347000000002</v>
      </c>
      <c r="AL17" s="5">
        <f t="shared" si="4"/>
        <v>4.1501018800000002</v>
      </c>
      <c r="AM17" s="34"/>
      <c r="AN17" s="6">
        <v>0.77550339999999995</v>
      </c>
      <c r="AO17" s="6">
        <v>0.72715840541666676</v>
      </c>
      <c r="AP17" s="6">
        <v>0.27805779000000003</v>
      </c>
      <c r="AQ17" s="6">
        <v>0.50426641999999988</v>
      </c>
      <c r="AR17" s="5">
        <f t="shared" si="8"/>
        <v>2.2849860154166666</v>
      </c>
      <c r="AS17" s="34"/>
      <c r="AT17" s="6">
        <v>1.0110816916666667</v>
      </c>
      <c r="AU17" s="6">
        <v>0.76905795999999993</v>
      </c>
      <c r="AV17" s="6">
        <v>0.76296750000000002</v>
      </c>
      <c r="AW17" s="6">
        <v>1.1166727594849335</v>
      </c>
      <c r="AX17" s="5">
        <f t="shared" si="9"/>
        <v>3.6597799111516003</v>
      </c>
      <c r="AY17" s="34"/>
      <c r="AZ17" s="6">
        <v>1.354878491566667</v>
      </c>
      <c r="BA17" s="6">
        <v>1.3902894941666664</v>
      </c>
      <c r="BB17" s="6">
        <v>0.43568808333333336</v>
      </c>
      <c r="BC17" s="6">
        <v>0.91460630373878726</v>
      </c>
      <c r="BD17" s="5">
        <f t="shared" si="5"/>
        <v>4.0954623728054544</v>
      </c>
      <c r="BE17" s="34"/>
      <c r="BF17" s="26">
        <f t="shared" si="6"/>
        <v>0.42480498499999997</v>
      </c>
      <c r="BG17" s="22">
        <v>7.3766440000000003E-2</v>
      </c>
      <c r="BH17" s="22">
        <v>0.41313544000000002</v>
      </c>
      <c r="BI17" s="22">
        <v>0.28728037083333335</v>
      </c>
      <c r="BJ17" s="26">
        <v>1.1989872358333333</v>
      </c>
      <c r="BK17" s="34"/>
      <c r="BL17" s="22">
        <v>0.78103862821666659</v>
      </c>
      <c r="BM17" s="6">
        <v>0.2</v>
      </c>
      <c r="BN17" s="6">
        <v>0.44827564499999994</v>
      </c>
      <c r="BO17" s="6">
        <v>0.2571989028333333</v>
      </c>
      <c r="BP17" s="6">
        <f t="shared" si="10"/>
        <v>1.6865131760499996</v>
      </c>
      <c r="BQ17" s="34"/>
      <c r="BR17" s="6">
        <v>0.32838497386866666</v>
      </c>
      <c r="BS17" s="6">
        <v>0.46451178225000006</v>
      </c>
      <c r="BT17" s="6">
        <v>0.22588857000000007</v>
      </c>
      <c r="BU17" s="6">
        <v>0.15403551750000002</v>
      </c>
      <c r="BV17" s="6">
        <v>1.1728208436186669</v>
      </c>
      <c r="BW17" s="34"/>
      <c r="BX17" s="6">
        <v>0.27285992999999997</v>
      </c>
      <c r="BY17" s="6">
        <v>0.21375117833333335</v>
      </c>
      <c r="BZ17" s="6">
        <v>0.20325417666666667</v>
      </c>
      <c r="CA17" s="6">
        <v>0.58191654000000015</v>
      </c>
      <c r="CB17" s="6">
        <v>1.2717818250000001</v>
      </c>
      <c r="CC17" s="34"/>
      <c r="CD17" s="6">
        <v>1.4221507766666699</v>
      </c>
      <c r="CE17" s="6">
        <v>0.97830150166666663</v>
      </c>
      <c r="CF17" s="6">
        <v>0.36797788524999997</v>
      </c>
      <c r="CG17" s="6">
        <v>0.44946363933333322</v>
      </c>
      <c r="CH17" s="6">
        <v>3.2178938029166697</v>
      </c>
      <c r="CI17" s="34"/>
      <c r="CJ17" s="6">
        <v>0.2</v>
      </c>
      <c r="CK17" s="6">
        <v>0.39177670000000003</v>
      </c>
      <c r="CL17" s="6">
        <v>0.63298976549999997</v>
      </c>
      <c r="CM17" s="6">
        <v>0.16164165999999999</v>
      </c>
      <c r="CN17" s="6">
        <v>1.3864081255</v>
      </c>
      <c r="CO17" s="34"/>
      <c r="CP17" s="12">
        <v>0</v>
      </c>
      <c r="CQ17" s="12">
        <v>0</v>
      </c>
      <c r="CR17" s="12">
        <v>0</v>
      </c>
      <c r="CS17" s="12">
        <v>0</v>
      </c>
      <c r="CT17" s="6">
        <v>0</v>
      </c>
      <c r="CU17" s="34"/>
    </row>
    <row r="18" spans="1:99" s="1" customFormat="1" x14ac:dyDescent="0.2">
      <c r="B18" s="1" t="s">
        <v>18</v>
      </c>
      <c r="C18" s="1" t="s">
        <v>19</v>
      </c>
      <c r="D18" s="6"/>
      <c r="E18" s="6">
        <v>4.6054995669999998</v>
      </c>
      <c r="F18" s="6">
        <v>3.0599160400000001</v>
      </c>
      <c r="G18" s="6">
        <v>2.3038969549999999</v>
      </c>
      <c r="H18" s="5">
        <f t="shared" si="0"/>
        <v>9.9693125619999989</v>
      </c>
      <c r="I18" s="34"/>
      <c r="J18" s="6"/>
      <c r="K18" s="6">
        <v>2.7583364399999999</v>
      </c>
      <c r="L18" s="6">
        <v>2.77934948</v>
      </c>
      <c r="M18" s="6">
        <v>3.1819670299999996</v>
      </c>
      <c r="N18" s="5">
        <f t="shared" si="1"/>
        <v>8.7196529499999986</v>
      </c>
      <c r="O18" s="34"/>
      <c r="P18" s="6">
        <v>1.923938148</v>
      </c>
      <c r="Q18" s="6">
        <v>2.7860515120000002</v>
      </c>
      <c r="R18" s="6">
        <v>2.8451023439999998</v>
      </c>
      <c r="S18" s="6">
        <v>2.4793885200000001</v>
      </c>
      <c r="T18" s="5">
        <f t="shared" si="2"/>
        <v>10.034480523999999</v>
      </c>
      <c r="U18" s="34"/>
      <c r="V18" s="6">
        <v>1.4299993899999999</v>
      </c>
      <c r="W18" s="6">
        <v>3.3205562200000003</v>
      </c>
      <c r="X18" s="6">
        <v>3.2365688500000003</v>
      </c>
      <c r="Y18" s="6">
        <v>2.0875278700000002</v>
      </c>
      <c r="Z18" s="5">
        <f t="shared" si="3"/>
        <v>10.074652330000001</v>
      </c>
      <c r="AA18" s="34"/>
      <c r="AB18" s="6">
        <v>3.3669621599999995</v>
      </c>
      <c r="AC18" s="6">
        <v>4.7481409875999985</v>
      </c>
      <c r="AD18" s="6">
        <v>4.6333877312</v>
      </c>
      <c r="AE18" s="6">
        <v>3.3773095199999998</v>
      </c>
      <c r="AF18" s="5">
        <f t="shared" si="7"/>
        <v>16.125800398799999</v>
      </c>
      <c r="AG18" s="34"/>
      <c r="AH18" s="6">
        <v>4.0146669300000006</v>
      </c>
      <c r="AI18" s="6">
        <v>4.0534131599999998</v>
      </c>
      <c r="AJ18" s="6">
        <v>2.1688797600000003</v>
      </c>
      <c r="AK18" s="6">
        <v>3.8712364799999994</v>
      </c>
      <c r="AL18" s="5">
        <f t="shared" si="4"/>
        <v>14.108196330000002</v>
      </c>
      <c r="AM18" s="34"/>
      <c r="AN18" s="6">
        <v>3.4652314199999998</v>
      </c>
      <c r="AO18" s="6">
        <v>3.5198467299999998</v>
      </c>
      <c r="AP18" s="6">
        <v>3.8966373999999999</v>
      </c>
      <c r="AQ18" s="6">
        <v>3.3179760800000002</v>
      </c>
      <c r="AR18" s="5">
        <f t="shared" si="8"/>
        <v>14.19969163</v>
      </c>
      <c r="AS18" s="34"/>
      <c r="AT18" s="6">
        <v>3.8007603720000009</v>
      </c>
      <c r="AU18" s="6">
        <v>2.1756415133333333</v>
      </c>
      <c r="AV18" s="6">
        <v>1.3135579238750001</v>
      </c>
      <c r="AW18" s="6">
        <v>2.2110518341666663</v>
      </c>
      <c r="AX18" s="5">
        <f t="shared" si="9"/>
        <v>9.5010116433750014</v>
      </c>
      <c r="AY18" s="34"/>
      <c r="AZ18" s="6">
        <v>1.926237190008333</v>
      </c>
      <c r="BA18" s="6">
        <v>1.7735581979383332</v>
      </c>
      <c r="BB18" s="6">
        <v>1.2189190718833334</v>
      </c>
      <c r="BC18" s="6">
        <v>0.84443425177333342</v>
      </c>
      <c r="BD18" s="5">
        <f t="shared" si="5"/>
        <v>5.7631487116033329</v>
      </c>
      <c r="BE18" s="34"/>
      <c r="BF18" s="26">
        <f t="shared" si="6"/>
        <v>0.75579951374999998</v>
      </c>
      <c r="BG18" s="22">
        <v>0.6873767624999999</v>
      </c>
      <c r="BH18" s="22">
        <v>0.72538987925833331</v>
      </c>
      <c r="BI18" s="22">
        <v>1.1597635545333336</v>
      </c>
      <c r="BJ18" s="26">
        <v>3.3283297100416669</v>
      </c>
      <c r="BK18" s="34"/>
      <c r="BL18" s="22">
        <v>3.093536240000001</v>
      </c>
      <c r="BM18" s="6">
        <v>0.7</v>
      </c>
      <c r="BN18" s="6">
        <v>0.60381650889166683</v>
      </c>
      <c r="BO18" s="6">
        <v>0.70625261019166674</v>
      </c>
      <c r="BP18" s="6">
        <f t="shared" si="10"/>
        <v>5.1036053590833346</v>
      </c>
      <c r="BQ18" s="34"/>
      <c r="BR18" s="6">
        <v>0.45836518749999999</v>
      </c>
      <c r="BS18" s="6">
        <v>0.5124394883333333</v>
      </c>
      <c r="BT18" s="6">
        <v>0.82040348741666669</v>
      </c>
      <c r="BU18" s="6">
        <v>0.69259848899999998</v>
      </c>
      <c r="BV18" s="6">
        <v>2.4838066522499997</v>
      </c>
      <c r="BW18" s="34"/>
      <c r="BX18" s="6">
        <v>0.33773278000000001</v>
      </c>
      <c r="BY18" s="6">
        <v>0.17826993980000003</v>
      </c>
      <c r="BZ18" s="6">
        <v>0.58742689533333337</v>
      </c>
      <c r="CA18" s="6">
        <v>0.4580932385833334</v>
      </c>
      <c r="CB18" s="6">
        <v>1.5615228537166668</v>
      </c>
      <c r="CC18" s="34"/>
      <c r="CD18" s="6">
        <v>1.661304015</v>
      </c>
      <c r="CE18" s="6">
        <v>0.5</v>
      </c>
      <c r="CF18" s="6">
        <v>0.9</v>
      </c>
      <c r="CG18" s="6">
        <v>0.71649751306666654</v>
      </c>
      <c r="CH18" s="6">
        <v>3.7778015280666661</v>
      </c>
      <c r="CI18" s="34"/>
      <c r="CJ18" s="6">
        <v>0.54999999999999993</v>
      </c>
      <c r="CK18" s="6">
        <v>0.09</v>
      </c>
      <c r="CL18" s="6">
        <v>0.71</v>
      </c>
      <c r="CM18" s="6">
        <v>0.1</v>
      </c>
      <c r="CN18" s="6">
        <v>1.4499999999999997</v>
      </c>
      <c r="CO18" s="34"/>
      <c r="CP18" s="6">
        <v>0.41410000000000002</v>
      </c>
      <c r="CQ18" s="6">
        <v>0.15</v>
      </c>
      <c r="CR18" s="12">
        <v>0.34160000000000001</v>
      </c>
      <c r="CS18" s="12">
        <v>0.51429999999999998</v>
      </c>
      <c r="CT18" s="6">
        <v>1.42</v>
      </c>
      <c r="CU18" s="34"/>
    </row>
    <row r="19" spans="1:99" s="1" customFormat="1" x14ac:dyDescent="0.2">
      <c r="C19" s="1" t="s">
        <v>20</v>
      </c>
      <c r="D19" s="6"/>
      <c r="E19" s="6">
        <v>33.194886594000039</v>
      </c>
      <c r="F19" s="6">
        <v>32.893271886999962</v>
      </c>
      <c r="G19" s="6">
        <v>38.91359105699992</v>
      </c>
      <c r="H19" s="5">
        <f t="shared" si="0"/>
        <v>105.00174953799991</v>
      </c>
      <c r="I19" s="34"/>
      <c r="J19" s="6"/>
      <c r="K19" s="6">
        <v>36.180763709999979</v>
      </c>
      <c r="L19" s="6">
        <v>48.442058399999915</v>
      </c>
      <c r="M19" s="6">
        <v>36.754600939999996</v>
      </c>
      <c r="N19" s="5">
        <f t="shared" si="1"/>
        <v>121.37742304999989</v>
      </c>
      <c r="O19" s="34"/>
      <c r="P19" s="6">
        <v>39.392267729000025</v>
      </c>
      <c r="Q19" s="6">
        <v>27.616137923000039</v>
      </c>
      <c r="R19" s="6">
        <v>25.852923743999945</v>
      </c>
      <c r="S19" s="6">
        <v>29.161165866000001</v>
      </c>
      <c r="T19" s="5">
        <f t="shared" si="2"/>
        <v>122.02249526200001</v>
      </c>
      <c r="U19" s="34"/>
      <c r="V19" s="6">
        <v>22.802140510000015</v>
      </c>
      <c r="W19" s="6">
        <v>25.624025390000043</v>
      </c>
      <c r="X19" s="6">
        <v>20.636956680000083</v>
      </c>
      <c r="Y19" s="6">
        <v>28.906774180000014</v>
      </c>
      <c r="Z19" s="5">
        <f t="shared" si="3"/>
        <v>97.969896760000154</v>
      </c>
      <c r="AA19" s="34"/>
      <c r="AB19" s="6">
        <v>26.708430049200022</v>
      </c>
      <c r="AC19" s="6">
        <v>23.582759790000082</v>
      </c>
      <c r="AD19" s="6">
        <v>23.947260515999872</v>
      </c>
      <c r="AE19" s="6">
        <v>16.563898211176546</v>
      </c>
      <c r="AF19" s="5">
        <f t="shared" si="7"/>
        <v>90.802348566376523</v>
      </c>
      <c r="AG19" s="34"/>
      <c r="AH19" s="6">
        <v>17.183507860449026</v>
      </c>
      <c r="AI19" s="6">
        <v>11.923338627999954</v>
      </c>
      <c r="AJ19" s="6">
        <v>10.808792195664523</v>
      </c>
      <c r="AK19" s="6">
        <v>13.646139830000038</v>
      </c>
      <c r="AL19" s="5">
        <f t="shared" si="4"/>
        <v>53.561778514113541</v>
      </c>
      <c r="AM19" s="34"/>
      <c r="AN19" s="6">
        <v>18.330171098675123</v>
      </c>
      <c r="AO19" s="6">
        <v>11.506277696666643</v>
      </c>
      <c r="AP19" s="6">
        <v>19.131796244923237</v>
      </c>
      <c r="AQ19" s="6">
        <v>13.793911884800082</v>
      </c>
      <c r="AR19" s="5">
        <f t="shared" si="8"/>
        <v>62.762156925065085</v>
      </c>
      <c r="AS19" s="34"/>
      <c r="AT19" s="6">
        <v>16.363632571058631</v>
      </c>
      <c r="AU19" s="6">
        <v>19.952971128554776</v>
      </c>
      <c r="AV19" s="6">
        <v>9.4693589774259319</v>
      </c>
      <c r="AW19" s="6">
        <v>14.50208808580345</v>
      </c>
      <c r="AX19" s="5">
        <f t="shared" si="9"/>
        <v>60.288050762842794</v>
      </c>
      <c r="AY19" s="34"/>
      <c r="AZ19" s="6">
        <v>16.841968750816189</v>
      </c>
      <c r="BA19" s="6">
        <v>16.445061004718955</v>
      </c>
      <c r="BB19" s="6">
        <v>13.258069371822796</v>
      </c>
      <c r="BC19" s="6">
        <v>23.041619826486556</v>
      </c>
      <c r="BD19" s="5">
        <f t="shared" si="5"/>
        <v>69.586718953844496</v>
      </c>
      <c r="BE19" s="34"/>
      <c r="BF19" s="26">
        <f t="shared" si="6"/>
        <v>24.993063703631506</v>
      </c>
      <c r="BG19" s="22">
        <v>27.106164790182419</v>
      </c>
      <c r="BH19" s="22">
        <v>23.411214592436664</v>
      </c>
      <c r="BI19" s="22">
        <v>28.020434392149554</v>
      </c>
      <c r="BJ19" s="26">
        <v>103.53087747840014</v>
      </c>
      <c r="BK19" s="34"/>
      <c r="BL19" s="22">
        <v>26.724877562757939</v>
      </c>
      <c r="BM19" s="6">
        <v>22</v>
      </c>
      <c r="BN19" s="6">
        <v>17.002326380342311</v>
      </c>
      <c r="BO19" s="6">
        <v>8.6412015793713408</v>
      </c>
      <c r="BP19" s="6">
        <f t="shared" si="10"/>
        <v>74.368405522471591</v>
      </c>
      <c r="BQ19" s="34"/>
      <c r="BR19" s="6">
        <v>7.0562540108248584</v>
      </c>
      <c r="BS19" s="6">
        <v>7.4067332141660813</v>
      </c>
      <c r="BT19" s="6">
        <v>9.5833692442260201</v>
      </c>
      <c r="BU19" s="6">
        <v>6.9982696281255699</v>
      </c>
      <c r="BV19" s="6">
        <v>31.04462609734253</v>
      </c>
      <c r="BW19" s="34"/>
      <c r="BX19" s="6">
        <v>9.1846620361845623</v>
      </c>
      <c r="BY19" s="6">
        <v>7.5568296527463303</v>
      </c>
      <c r="BZ19" s="6">
        <v>8.7719710113401845</v>
      </c>
      <c r="CA19" s="6">
        <v>8.7540533108736724</v>
      </c>
      <c r="CB19" s="6">
        <v>34.26751601114475</v>
      </c>
      <c r="CC19" s="34"/>
      <c r="CD19" s="6">
        <v>9.99248642040493</v>
      </c>
      <c r="CE19" s="6">
        <v>6.3338064233229829</v>
      </c>
      <c r="CF19" s="6">
        <v>7.7641253555239587</v>
      </c>
      <c r="CG19" s="6">
        <v>5.1837272374166616</v>
      </c>
      <c r="CH19" s="6">
        <v>29.274145436668533</v>
      </c>
      <c r="CI19" s="34"/>
      <c r="CJ19" s="6">
        <v>9.9999999999999716</v>
      </c>
      <c r="CK19" s="22">
        <v>6.17</v>
      </c>
      <c r="CL19" s="6">
        <v>8.4925247835384141</v>
      </c>
      <c r="CM19" s="6">
        <v>6.7527100169621121</v>
      </c>
      <c r="CN19" s="6">
        <v>31.4152348005005</v>
      </c>
      <c r="CO19" s="34"/>
      <c r="CP19" s="6">
        <v>-44.30120000000025</v>
      </c>
      <c r="CQ19" s="6">
        <v>33.893000000000001</v>
      </c>
      <c r="CR19" s="12">
        <v>28.572600000000051</v>
      </c>
      <c r="CS19" s="12">
        <v>26.515600000000035</v>
      </c>
      <c r="CT19" s="6">
        <v>44.679999999999836</v>
      </c>
      <c r="CU19" s="34"/>
    </row>
    <row r="20" spans="1:99" s="4" customFormat="1" ht="15" x14ac:dyDescent="0.25">
      <c r="C20" s="4" t="s">
        <v>21</v>
      </c>
      <c r="D20" s="29">
        <f>SUM(D8:D19)</f>
        <v>0</v>
      </c>
      <c r="E20" s="29">
        <f>SUM(E8:E19)</f>
        <v>418.05119393299998</v>
      </c>
      <c r="F20" s="29">
        <f>SUM(F8:F19)</f>
        <v>434.47612826899996</v>
      </c>
      <c r="G20" s="29">
        <f>SUM(G8:G19)</f>
        <v>477.665886973</v>
      </c>
      <c r="H20" s="66">
        <f>SUM(H8:H19)</f>
        <v>1330.193209175</v>
      </c>
      <c r="I20" s="35"/>
      <c r="J20" s="29">
        <f>SUM(J8:J19)</f>
        <v>0</v>
      </c>
      <c r="K20" s="29">
        <f>SUM(K8:K19)</f>
        <v>415.33507469000006</v>
      </c>
      <c r="L20" s="29">
        <f>SUM(L8:L19)</f>
        <v>404.86062284999991</v>
      </c>
      <c r="M20" s="29">
        <f>SUM(M8:M19)</f>
        <v>422.44753017999994</v>
      </c>
      <c r="N20" s="66">
        <f>SUM(N8:N19)</f>
        <v>1242.6432277200001</v>
      </c>
      <c r="O20" s="35"/>
      <c r="P20" s="29">
        <f>SUM(P8:P19)</f>
        <v>414.66008495700009</v>
      </c>
      <c r="Q20" s="29">
        <f>SUM(Q8:Q19)</f>
        <v>380.69668740700007</v>
      </c>
      <c r="R20" s="29">
        <f>SUM(R8:R19)</f>
        <v>376.96703214099995</v>
      </c>
      <c r="S20" s="29">
        <f>SUM(S8:S19)</f>
        <v>354.31428666399995</v>
      </c>
      <c r="T20" s="66">
        <f>SUM(T8:T19)</f>
        <v>1526.6380911689998</v>
      </c>
      <c r="U20" s="35"/>
      <c r="V20" s="29">
        <f>SUM(V8:V19)</f>
        <v>349.27102054099998</v>
      </c>
      <c r="W20" s="29">
        <f>SUM(W8:W19)</f>
        <v>391.22787332499996</v>
      </c>
      <c r="X20" s="29">
        <f>SUM(X8:X19)</f>
        <v>407.85969442200002</v>
      </c>
      <c r="Y20" s="29">
        <f>SUM(Y8:Y19)</f>
        <v>348.69342296100001</v>
      </c>
      <c r="Z20" s="28">
        <f>SUM(Z8:Z19)</f>
        <v>1497.0520112489999</v>
      </c>
      <c r="AA20" s="35"/>
      <c r="AB20" s="52">
        <f>SUM(AB8:AB19)</f>
        <v>354.67799515525218</v>
      </c>
      <c r="AC20" s="52">
        <f>SUM(AC8:AC19)</f>
        <v>325.46888984796448</v>
      </c>
      <c r="AD20" s="52">
        <f>SUM(AD8:AD19)</f>
        <v>309.47040158519428</v>
      </c>
      <c r="AE20" s="52">
        <f>SUM(AE8:AE19)</f>
        <v>286.83569518951833</v>
      </c>
      <c r="AF20" s="28">
        <f>SUM(AF8:AF19)</f>
        <v>1276.4529817779298</v>
      </c>
      <c r="AG20" s="35"/>
      <c r="AH20" s="29">
        <f>SUM(AH8:AH19)</f>
        <v>310.52170396578958</v>
      </c>
      <c r="AI20" s="29">
        <f>SUM(AI8:AI19)</f>
        <v>296.95319987056678</v>
      </c>
      <c r="AJ20" s="29">
        <f>SUM(AJ8:AJ19)</f>
        <v>211.1011607463476</v>
      </c>
      <c r="AK20" s="29">
        <f>SUM(AK8:AK19)</f>
        <v>296.40263485918609</v>
      </c>
      <c r="AL20" s="28">
        <f>SUM(AL8:AL19)</f>
        <v>1114.9786994418898</v>
      </c>
      <c r="AM20" s="35"/>
      <c r="AN20" s="29">
        <f>SUM(AN8:AN19)</f>
        <v>311.14979576853926</v>
      </c>
      <c r="AO20" s="29">
        <f>SUM(AO8:AO19)</f>
        <v>330.64577800763806</v>
      </c>
      <c r="AP20" s="29">
        <f>SUM(AP8:AP19)</f>
        <v>275.5202121859715</v>
      </c>
      <c r="AQ20" s="29">
        <f>SUM(AQ8:AQ19)</f>
        <v>272.38933965012654</v>
      </c>
      <c r="AR20" s="28">
        <f>SUM(AR8:AR19)</f>
        <v>1189.7051256122757</v>
      </c>
      <c r="AS20" s="35"/>
      <c r="AT20" s="29">
        <f>SUM(AT8:AT19)</f>
        <v>294.18289507199205</v>
      </c>
      <c r="AU20" s="29">
        <f>SUM(AU8:AU19)</f>
        <v>255.14128360876305</v>
      </c>
      <c r="AV20" s="29">
        <f>SUM(AV8:AV19)</f>
        <v>249.657036737087</v>
      </c>
      <c r="AW20" s="29">
        <f>SUM(AW8:AW19)</f>
        <v>243.82899040599932</v>
      </c>
      <c r="AX20" s="28">
        <f>SUM(AX8:AX19)</f>
        <v>1042.8102058238414</v>
      </c>
      <c r="AY20" s="35"/>
      <c r="AZ20" s="29">
        <f>SUM(AZ8:AZ19)</f>
        <v>264.5870323170808</v>
      </c>
      <c r="BA20" s="29">
        <f>SUM(BA8:BA19)</f>
        <v>209.82143631270171</v>
      </c>
      <c r="BB20" s="29">
        <f>SUM(BB8:BB19)</f>
        <v>220.40687985508083</v>
      </c>
      <c r="BC20" s="29">
        <f>SUM(BC8:BC19)</f>
        <v>219.94671454239119</v>
      </c>
      <c r="BD20" s="30">
        <f>SUM(BD8:BD19)</f>
        <v>914.7620630272545</v>
      </c>
      <c r="BE20" s="35"/>
      <c r="BF20" s="8">
        <f>SUM(BF8:BF19)</f>
        <v>220.82884070368664</v>
      </c>
      <c r="BG20" s="8">
        <f>SUM(BG8:BG19)</f>
        <v>214.78977590414982</v>
      </c>
      <c r="BH20" s="8">
        <f>SUM(BH8:BH19)</f>
        <v>206.4731349438436</v>
      </c>
      <c r="BI20" s="8">
        <f>SUM(BI8:BI19)</f>
        <v>212.12334981078669</v>
      </c>
      <c r="BJ20" s="27">
        <f>SUM(BJ8:BJ19)</f>
        <v>854.21510136246673</v>
      </c>
      <c r="BK20" s="35"/>
      <c r="BL20" s="8">
        <f>SUM(BL8:BL19)</f>
        <v>225.63034240060128</v>
      </c>
      <c r="BM20" s="8">
        <f>SUM(BM8:BM19)</f>
        <v>178.79999999999998</v>
      </c>
      <c r="BN20" s="8">
        <f>SUM(BN8:BN19)</f>
        <v>182.85742078041594</v>
      </c>
      <c r="BO20" s="8">
        <f>SUM(BO8:BO19)</f>
        <v>176.90055344889697</v>
      </c>
      <c r="BP20" s="21">
        <f t="shared" si="10"/>
        <v>764.1883166299142</v>
      </c>
      <c r="BQ20" s="35"/>
      <c r="BR20" s="8">
        <f>SUM(BR8:BR19)</f>
        <v>209.16281716835951</v>
      </c>
      <c r="BS20" s="8">
        <f>SUM(BS8:BS19)</f>
        <v>191.88911831477651</v>
      </c>
      <c r="BT20" s="8">
        <f>SUM(BT8:BT19)</f>
        <v>200.83324625141546</v>
      </c>
      <c r="BU20" s="8">
        <f>SUM(BU8:BU19)</f>
        <v>203.19650328320571</v>
      </c>
      <c r="BV20" s="21">
        <f>BR20+BS20+BT20+BU20</f>
        <v>805.0816850177572</v>
      </c>
      <c r="BW20" s="35"/>
      <c r="BX20" s="9">
        <f>SUM(BX8:BX19)</f>
        <v>214.37042444346031</v>
      </c>
      <c r="BY20" s="9">
        <f>SUM(BY8:BY19)</f>
        <v>187.53292148909995</v>
      </c>
      <c r="BZ20" s="9">
        <f>SUM(BZ8:BZ19)</f>
        <v>179.19235444177431</v>
      </c>
      <c r="CA20" s="8">
        <f>SUM(CA8:CA19)</f>
        <v>193.35860745248581</v>
      </c>
      <c r="CB20" s="8">
        <f>SUM(CB8:CB19)</f>
        <v>774.45430782682024</v>
      </c>
      <c r="CC20" s="35"/>
      <c r="CD20" s="9">
        <f t="shared" ref="CD20:CT20" si="11">SUM(CD8:CD19)</f>
        <v>198.39993569900003</v>
      </c>
      <c r="CE20" s="9">
        <f>SUM(CE8:CE19)</f>
        <v>188.92210792498969</v>
      </c>
      <c r="CF20" s="9">
        <f t="shared" si="11"/>
        <v>182.33210324077399</v>
      </c>
      <c r="CG20" s="9">
        <f t="shared" si="11"/>
        <v>188.87337311606501</v>
      </c>
      <c r="CH20" s="8">
        <f t="shared" si="11"/>
        <v>758.52751998082852</v>
      </c>
      <c r="CI20" s="35"/>
      <c r="CJ20" s="9">
        <f t="shared" si="11"/>
        <v>212.07</v>
      </c>
      <c r="CK20" s="9">
        <f t="shared" si="11"/>
        <v>181.91177669999996</v>
      </c>
      <c r="CL20" s="9">
        <f t="shared" si="11"/>
        <v>195.27551454903846</v>
      </c>
      <c r="CM20" s="9">
        <f t="shared" si="11"/>
        <v>170.23435167696212</v>
      </c>
      <c r="CN20" s="9">
        <f t="shared" si="11"/>
        <v>759.49164292600051</v>
      </c>
      <c r="CO20" s="35"/>
      <c r="CP20" s="9">
        <f t="shared" si="11"/>
        <v>173.76969999999983</v>
      </c>
      <c r="CQ20" s="9">
        <f t="shared" si="11"/>
        <v>168.16299999999998</v>
      </c>
      <c r="CR20" s="9">
        <f t="shared" si="11"/>
        <v>172.30690000000001</v>
      </c>
      <c r="CS20" s="9">
        <f t="shared" si="11"/>
        <v>170.81039999999999</v>
      </c>
      <c r="CT20" s="9">
        <f t="shared" si="11"/>
        <v>685.05</v>
      </c>
      <c r="CU20" s="35"/>
    </row>
    <row r="21" spans="1:99" s="1" customFormat="1" ht="15" x14ac:dyDescent="0.25">
      <c r="BO21" s="11"/>
      <c r="BP21" s="11"/>
      <c r="BU21" s="11"/>
      <c r="BV21" s="11"/>
      <c r="BX21" s="14"/>
      <c r="BY21" s="11"/>
      <c r="BZ21" s="11"/>
      <c r="CA21" s="11"/>
      <c r="CB21" s="11"/>
      <c r="CD21" s="14"/>
      <c r="CE21" s="11"/>
      <c r="CF21" s="11"/>
      <c r="CG21" s="11"/>
      <c r="CH21" s="11"/>
      <c r="CJ21" s="14"/>
      <c r="CK21" s="11"/>
      <c r="CL21" s="11"/>
      <c r="CM21" s="11"/>
      <c r="CN21" s="11"/>
      <c r="CP21" s="14"/>
      <c r="CQ21" s="11"/>
      <c r="CR21" s="11"/>
      <c r="CS21" s="11"/>
    </row>
    <row r="22" spans="1:99" s="1" customFormat="1" ht="15" x14ac:dyDescent="0.25">
      <c r="A22" s="4"/>
      <c r="AD22" s="6"/>
      <c r="BC22" s="22"/>
      <c r="CD22" s="5"/>
      <c r="CE22" s="24"/>
      <c r="CF22" s="12"/>
      <c r="CG22" s="22"/>
      <c r="CJ22" s="5"/>
      <c r="CK22" s="6"/>
      <c r="CL22" s="5"/>
      <c r="CM22" s="6"/>
      <c r="CN22" s="14"/>
      <c r="CP22" s="5"/>
      <c r="CQ22" s="5"/>
      <c r="CR22" s="5"/>
      <c r="CS22" s="5"/>
      <c r="CT22" s="14"/>
    </row>
    <row r="23" spans="1:99" s="1" customFormat="1" x14ac:dyDescent="0.2">
      <c r="AD23" s="6"/>
      <c r="CE23" s="22"/>
      <c r="CF23" s="12"/>
      <c r="CG23" s="22"/>
      <c r="CH23" s="12"/>
      <c r="CK23" s="22"/>
      <c r="CM23" s="22"/>
      <c r="CQ23" s="7"/>
      <c r="CR23" s="7"/>
      <c r="CS23" s="7"/>
    </row>
    <row r="24" spans="1:99" s="1" customFormat="1" ht="15" x14ac:dyDescent="0.25">
      <c r="A24" s="4" t="s">
        <v>26</v>
      </c>
      <c r="AD24" s="6"/>
      <c r="BC24" s="22"/>
      <c r="CE24" s="22"/>
      <c r="CF24" s="12"/>
      <c r="CG24" s="22"/>
      <c r="CH24" s="12"/>
      <c r="CK24" s="22"/>
      <c r="CM24" s="22"/>
    </row>
    <row r="25" spans="1:99" s="1" customFormat="1" ht="16.5" x14ac:dyDescent="0.2">
      <c r="A25" s="1" t="s">
        <v>29</v>
      </c>
      <c r="AD25" s="6"/>
      <c r="CE25" s="22"/>
      <c r="CF25" s="12"/>
      <c r="CG25" s="22"/>
      <c r="CH25" s="12"/>
      <c r="CK25" s="22"/>
      <c r="CM25" s="22"/>
      <c r="CN25" s="12"/>
      <c r="CT25" s="12"/>
    </row>
    <row r="26" spans="1:99" s="1" customFormat="1" x14ac:dyDescent="0.2">
      <c r="A26" s="1" t="s">
        <v>31</v>
      </c>
      <c r="AD26" s="6"/>
      <c r="BX26" s="14"/>
      <c r="CE26" s="22"/>
      <c r="CF26" s="12"/>
      <c r="CG26" s="22"/>
      <c r="CH26" s="12"/>
      <c r="CK26" s="22"/>
      <c r="CM26" s="22"/>
    </row>
    <row r="27" spans="1:99" s="1" customFormat="1" x14ac:dyDescent="0.2">
      <c r="A27" s="1" t="s">
        <v>30</v>
      </c>
      <c r="AD27" s="6"/>
      <c r="CE27" s="22"/>
      <c r="CF27" s="12"/>
      <c r="CG27" s="22"/>
      <c r="CH27" s="12"/>
      <c r="CK27" s="22"/>
      <c r="CM27" s="22"/>
    </row>
    <row r="28" spans="1:99" s="1" customFormat="1" x14ac:dyDescent="0.2">
      <c r="AD28" s="6"/>
      <c r="CE28" s="22"/>
      <c r="CF28" s="12"/>
      <c r="CG28" s="22"/>
      <c r="CH28" s="12"/>
      <c r="CK28" s="22"/>
      <c r="CM28" s="22"/>
    </row>
    <row r="29" spans="1:99" s="1" customFormat="1" x14ac:dyDescent="0.2">
      <c r="AD29" s="6"/>
      <c r="BO29" s="15"/>
      <c r="BP29" s="15"/>
      <c r="BU29" s="15"/>
      <c r="BV29" s="15"/>
      <c r="BY29" s="15"/>
      <c r="BZ29" s="15"/>
      <c r="CA29" s="12"/>
      <c r="CB29" s="15"/>
      <c r="CE29" s="22"/>
      <c r="CF29" s="12"/>
      <c r="CG29" s="23"/>
      <c r="CH29" s="12"/>
      <c r="CK29" s="22"/>
      <c r="CM29" s="22"/>
      <c r="CN29" s="15"/>
    </row>
    <row r="30" spans="1:99" s="1" customFormat="1" x14ac:dyDescent="0.2">
      <c r="AD30" s="6"/>
      <c r="BX30" s="6"/>
      <c r="BY30" s="6"/>
      <c r="BZ30" s="6"/>
      <c r="CA30" s="6"/>
      <c r="CB30" s="6"/>
      <c r="CD30" s="6"/>
      <c r="CE30" s="6"/>
      <c r="CF30" s="12"/>
      <c r="CG30" s="6"/>
      <c r="CH30" s="12"/>
      <c r="CJ30" s="6"/>
      <c r="CK30" s="6"/>
      <c r="CL30" s="6"/>
      <c r="CM30" s="6"/>
      <c r="CN30" s="6"/>
      <c r="CP30" s="6"/>
      <c r="CQ30" s="6"/>
      <c r="CR30" s="12"/>
      <c r="CS30" s="12"/>
      <c r="CT30" s="12"/>
    </row>
    <row r="31" spans="1:99" s="1" customFormat="1" x14ac:dyDescent="0.2">
      <c r="H31" s="24"/>
      <c r="N31" s="24"/>
      <c r="T31" s="24"/>
      <c r="Z31" s="24"/>
      <c r="AD31" s="6"/>
      <c r="AF31" s="24"/>
      <c r="AL31" s="24"/>
      <c r="CE31" s="22"/>
      <c r="CF31" s="12"/>
      <c r="CG31" s="22"/>
      <c r="CH31" s="12"/>
      <c r="CK31" s="22"/>
      <c r="CM31" s="22"/>
    </row>
    <row r="32" spans="1:99" s="1" customFormat="1" x14ac:dyDescent="0.2">
      <c r="D32" s="12"/>
      <c r="E32" s="12"/>
      <c r="F32" s="12"/>
      <c r="G32" s="12"/>
      <c r="H32" s="24"/>
      <c r="J32" s="12"/>
      <c r="K32" s="12"/>
      <c r="L32" s="12"/>
      <c r="M32" s="12"/>
      <c r="N32" s="24"/>
      <c r="P32" s="12"/>
      <c r="Q32" s="12"/>
      <c r="R32" s="12"/>
      <c r="S32" s="12"/>
      <c r="T32" s="24"/>
      <c r="V32" s="12"/>
      <c r="W32" s="12"/>
      <c r="X32" s="12"/>
      <c r="Y32" s="12"/>
      <c r="Z32" s="24"/>
      <c r="AB32" s="12"/>
      <c r="AC32" s="12"/>
      <c r="AD32" s="13"/>
      <c r="AE32" s="12"/>
      <c r="AF32" s="24"/>
      <c r="AG32" s="12"/>
      <c r="AH32" s="12"/>
      <c r="AI32" s="12"/>
      <c r="AJ32" s="12"/>
      <c r="AK32" s="12"/>
      <c r="AL32" s="24"/>
      <c r="CE32" s="22"/>
      <c r="CF32" s="12"/>
      <c r="CG32" s="22"/>
      <c r="CH32" s="12"/>
      <c r="CK32" s="22"/>
      <c r="CM32" s="22"/>
    </row>
    <row r="33" spans="3:91" s="1" customFormat="1" x14ac:dyDescent="0.2">
      <c r="D33" s="12"/>
      <c r="E33" s="12"/>
      <c r="F33" s="12"/>
      <c r="G33" s="12"/>
      <c r="H33" s="24"/>
      <c r="J33" s="12"/>
      <c r="K33" s="12"/>
      <c r="L33" s="12"/>
      <c r="M33" s="12"/>
      <c r="N33" s="24"/>
      <c r="P33" s="12"/>
      <c r="Q33" s="12"/>
      <c r="R33" s="12"/>
      <c r="S33" s="12"/>
      <c r="T33" s="24"/>
      <c r="V33" s="12"/>
      <c r="W33" s="12"/>
      <c r="X33" s="12"/>
      <c r="Y33" s="12"/>
      <c r="Z33" s="24"/>
      <c r="AB33" s="12"/>
      <c r="AC33" s="12"/>
      <c r="AD33" s="13"/>
      <c r="AE33" s="12"/>
      <c r="AF33" s="24"/>
      <c r="AG33" s="12"/>
      <c r="AH33" s="12"/>
      <c r="AI33" s="12"/>
      <c r="AJ33" s="12"/>
      <c r="AK33" s="12"/>
      <c r="AL33" s="24"/>
      <c r="CE33" s="22"/>
      <c r="CF33" s="12"/>
      <c r="CG33" s="22"/>
      <c r="CH33" s="25"/>
      <c r="CK33" s="22"/>
      <c r="CM33" s="22"/>
    </row>
    <row r="34" spans="3:91" s="1" customFormat="1" x14ac:dyDescent="0.2">
      <c r="D34" s="12"/>
      <c r="E34" s="12"/>
      <c r="F34" s="12"/>
      <c r="G34" s="12"/>
      <c r="H34" s="24"/>
      <c r="J34" s="12"/>
      <c r="K34" s="12"/>
      <c r="L34" s="12"/>
      <c r="M34" s="12"/>
      <c r="N34" s="24"/>
      <c r="P34" s="12"/>
      <c r="Q34" s="12"/>
      <c r="R34" s="12"/>
      <c r="S34" s="12"/>
      <c r="T34" s="24"/>
      <c r="V34" s="12"/>
      <c r="W34" s="12"/>
      <c r="X34" s="12"/>
      <c r="Y34" s="12"/>
      <c r="Z34" s="24"/>
      <c r="AB34" s="12"/>
      <c r="AC34" s="12"/>
      <c r="AD34" s="13"/>
      <c r="AE34" s="12"/>
      <c r="AF34" s="24"/>
      <c r="AG34" s="12"/>
      <c r="AH34" s="12"/>
      <c r="AI34" s="12"/>
      <c r="AJ34" s="12"/>
      <c r="AK34" s="12"/>
      <c r="AL34" s="24"/>
      <c r="CE34" s="12"/>
      <c r="CF34" s="12"/>
      <c r="CG34" s="22"/>
      <c r="CM34" s="22"/>
    </row>
    <row r="35" spans="3:91" s="1" customFormat="1" x14ac:dyDescent="0.2">
      <c r="D35" s="12"/>
      <c r="E35" s="12"/>
      <c r="F35" s="12"/>
      <c r="G35" s="12"/>
      <c r="H35" s="24"/>
      <c r="J35" s="12"/>
      <c r="K35" s="12"/>
      <c r="L35" s="12"/>
      <c r="M35" s="12"/>
      <c r="N35" s="24"/>
      <c r="P35" s="12"/>
      <c r="Q35" s="12"/>
      <c r="R35" s="12"/>
      <c r="S35" s="12"/>
      <c r="T35" s="24"/>
      <c r="V35" s="12"/>
      <c r="W35" s="12"/>
      <c r="X35" s="12"/>
      <c r="Y35" s="12"/>
      <c r="Z35" s="24"/>
      <c r="AB35" s="12"/>
      <c r="AC35" s="12"/>
      <c r="AD35" s="13"/>
      <c r="AE35" s="12"/>
      <c r="AF35" s="24"/>
      <c r="AG35" s="12"/>
      <c r="AH35" s="12"/>
      <c r="AI35" s="12"/>
      <c r="AJ35" s="12"/>
      <c r="AK35" s="12"/>
      <c r="AL35" s="24"/>
      <c r="CE35" s="12"/>
      <c r="CF35" s="12"/>
      <c r="CG35" s="22"/>
      <c r="CM35" s="22"/>
    </row>
    <row r="36" spans="3:91" s="1" customFormat="1" x14ac:dyDescent="0.2">
      <c r="D36" s="12"/>
      <c r="E36" s="12"/>
      <c r="F36" s="12"/>
      <c r="G36" s="12"/>
      <c r="H36" s="24"/>
      <c r="J36" s="12"/>
      <c r="K36" s="12"/>
      <c r="L36" s="12"/>
      <c r="M36" s="12"/>
      <c r="N36" s="24"/>
      <c r="P36" s="12"/>
      <c r="Q36" s="12"/>
      <c r="R36" s="12"/>
      <c r="S36" s="12"/>
      <c r="T36" s="24"/>
      <c r="V36" s="12"/>
      <c r="W36" s="12"/>
      <c r="X36" s="12"/>
      <c r="Y36" s="12"/>
      <c r="Z36" s="24"/>
      <c r="AB36" s="12"/>
      <c r="AC36" s="12"/>
      <c r="AD36" s="13"/>
      <c r="AE36" s="25"/>
      <c r="AF36" s="24"/>
      <c r="AG36" s="12"/>
      <c r="AH36" s="12"/>
      <c r="AI36" s="12"/>
      <c r="AJ36" s="12"/>
      <c r="AK36" s="12"/>
      <c r="AL36" s="24"/>
      <c r="CF36" s="12"/>
      <c r="CG36" s="22"/>
      <c r="CM36" s="22"/>
    </row>
    <row r="37" spans="3:91" s="1" customFormat="1" x14ac:dyDescent="0.2">
      <c r="D37" s="12"/>
      <c r="E37" s="12"/>
      <c r="F37" s="12"/>
      <c r="G37" s="12"/>
      <c r="H37" s="24"/>
      <c r="J37" s="12"/>
      <c r="K37" s="12"/>
      <c r="L37" s="12"/>
      <c r="M37" s="12"/>
      <c r="N37" s="24"/>
      <c r="P37" s="12"/>
      <c r="Q37" s="12"/>
      <c r="R37" s="12"/>
      <c r="S37" s="12"/>
      <c r="T37" s="24"/>
      <c r="V37" s="12"/>
      <c r="W37" s="12"/>
      <c r="X37" s="12"/>
      <c r="Y37" s="12"/>
      <c r="Z37" s="24"/>
      <c r="AB37" s="12"/>
      <c r="AC37" s="12"/>
      <c r="AD37" s="13"/>
      <c r="AE37" s="25"/>
      <c r="AF37" s="24"/>
      <c r="AG37" s="12"/>
      <c r="AH37" s="12"/>
      <c r="AI37" s="12"/>
      <c r="AJ37" s="12"/>
      <c r="AK37" s="12"/>
      <c r="AL37" s="24"/>
      <c r="CF37" s="12"/>
      <c r="CG37" s="22"/>
      <c r="CM37" s="22"/>
    </row>
    <row r="38" spans="3:91" s="1" customFormat="1" x14ac:dyDescent="0.2">
      <c r="D38" s="12"/>
      <c r="E38" s="12"/>
      <c r="F38" s="12"/>
      <c r="G38" s="12"/>
      <c r="H38" s="24"/>
      <c r="J38" s="12"/>
      <c r="K38" s="12"/>
      <c r="L38" s="12"/>
      <c r="M38" s="12"/>
      <c r="N38" s="24"/>
      <c r="P38" s="12"/>
      <c r="Q38" s="12"/>
      <c r="R38" s="12"/>
      <c r="S38" s="12"/>
      <c r="T38" s="24"/>
      <c r="V38" s="12"/>
      <c r="W38" s="12"/>
      <c r="X38" s="12"/>
      <c r="Y38" s="12"/>
      <c r="Z38" s="24"/>
      <c r="AB38" s="12"/>
      <c r="AC38" s="12"/>
      <c r="AD38" s="12"/>
      <c r="AE38" s="25"/>
      <c r="AF38" s="24"/>
      <c r="AG38" s="12"/>
      <c r="AH38" s="12"/>
      <c r="AI38" s="12"/>
      <c r="AJ38" s="12"/>
      <c r="AK38" s="12"/>
      <c r="AL38" s="24"/>
      <c r="CF38" s="12"/>
      <c r="CG38" s="22"/>
      <c r="CM38" s="22"/>
    </row>
    <row r="39" spans="3:91" s="1" customFormat="1" x14ac:dyDescent="0.2">
      <c r="D39" s="12"/>
      <c r="E39" s="12"/>
      <c r="F39" s="12"/>
      <c r="G39" s="12"/>
      <c r="H39" s="24"/>
      <c r="J39" s="12"/>
      <c r="K39" s="12"/>
      <c r="L39" s="12"/>
      <c r="M39" s="12"/>
      <c r="N39" s="24"/>
      <c r="P39" s="12"/>
      <c r="Q39" s="12"/>
      <c r="R39" s="12"/>
      <c r="S39" s="12"/>
      <c r="T39" s="24"/>
      <c r="V39" s="12"/>
      <c r="W39" s="12"/>
      <c r="X39" s="12"/>
      <c r="Y39" s="12"/>
      <c r="Z39" s="24"/>
      <c r="AB39" s="12"/>
      <c r="AC39" s="12"/>
      <c r="AD39" s="12"/>
      <c r="AE39" s="25"/>
      <c r="AF39" s="24"/>
      <c r="AG39" s="12"/>
      <c r="AH39" s="12"/>
      <c r="AI39" s="12"/>
      <c r="AJ39" s="12"/>
      <c r="AK39" s="12"/>
      <c r="AL39" s="24"/>
      <c r="CF39" s="12"/>
      <c r="CG39" s="22"/>
      <c r="CM39" s="22"/>
    </row>
    <row r="40" spans="3:91" s="1" customFormat="1" x14ac:dyDescent="0.2">
      <c r="D40" s="12"/>
      <c r="E40" s="12"/>
      <c r="F40" s="12"/>
      <c r="G40" s="12"/>
      <c r="H40" s="51"/>
      <c r="J40" s="12"/>
      <c r="K40" s="12"/>
      <c r="L40" s="12"/>
      <c r="M40" s="12"/>
      <c r="N40" s="51"/>
      <c r="P40" s="12"/>
      <c r="Q40" s="12"/>
      <c r="R40" s="12"/>
      <c r="S40" s="12"/>
      <c r="T40" s="51"/>
      <c r="V40" s="12"/>
      <c r="W40" s="12"/>
      <c r="X40" s="12"/>
      <c r="Y40" s="12"/>
      <c r="Z40" s="51"/>
      <c r="AB40" s="12"/>
      <c r="AC40" s="12"/>
      <c r="AD40" s="12"/>
      <c r="AE40" s="25"/>
      <c r="AF40" s="24"/>
      <c r="AG40" s="12"/>
      <c r="AH40" s="12"/>
      <c r="AI40" s="12"/>
      <c r="AJ40" s="12"/>
      <c r="AK40" s="12"/>
      <c r="AL40" s="51"/>
      <c r="AO40" s="10"/>
      <c r="AP40" s="10"/>
      <c r="AQ40" s="10"/>
      <c r="AR40" s="10"/>
      <c r="CF40" s="12"/>
      <c r="CG40" s="22"/>
      <c r="CM40" s="22"/>
    </row>
    <row r="41" spans="3:91" s="1" customFormat="1" x14ac:dyDescent="0.2">
      <c r="D41" s="12"/>
      <c r="E41" s="12"/>
      <c r="F41" s="12"/>
      <c r="G41" s="12"/>
      <c r="H41" s="24"/>
      <c r="J41" s="12"/>
      <c r="K41" s="12"/>
      <c r="L41" s="12"/>
      <c r="M41" s="12"/>
      <c r="N41" s="24"/>
      <c r="P41" s="12"/>
      <c r="Q41" s="12"/>
      <c r="R41" s="12"/>
      <c r="S41" s="12"/>
      <c r="T41" s="24"/>
      <c r="V41" s="12"/>
      <c r="W41" s="12"/>
      <c r="X41" s="12"/>
      <c r="Y41" s="12"/>
      <c r="Z41" s="24"/>
      <c r="AB41" s="12"/>
      <c r="AC41" s="12"/>
      <c r="AD41" s="12"/>
      <c r="AE41" s="25"/>
      <c r="AF41" s="24"/>
      <c r="AG41" s="12"/>
      <c r="AH41" s="12"/>
      <c r="AI41" s="12"/>
      <c r="AJ41" s="12"/>
      <c r="AK41" s="12"/>
      <c r="AL41" s="24"/>
      <c r="CF41" s="12"/>
      <c r="CG41" s="22"/>
      <c r="CM41" s="22"/>
    </row>
    <row r="42" spans="3:91" s="1" customFormat="1" x14ac:dyDescent="0.2">
      <c r="C42" s="10"/>
      <c r="D42" s="12"/>
      <c r="E42" s="12"/>
      <c r="F42" s="12"/>
      <c r="G42" s="12"/>
      <c r="H42" s="24"/>
      <c r="J42" s="12"/>
      <c r="K42" s="12"/>
      <c r="L42" s="12"/>
      <c r="M42" s="12"/>
      <c r="N42" s="24"/>
      <c r="P42" s="12"/>
      <c r="Q42" s="12"/>
      <c r="R42" s="12"/>
      <c r="S42" s="12"/>
      <c r="T42" s="24"/>
      <c r="V42" s="12"/>
      <c r="W42" s="12"/>
      <c r="X42" s="12"/>
      <c r="Y42" s="12"/>
      <c r="Z42" s="24"/>
      <c r="AB42" s="25"/>
      <c r="AC42" s="25"/>
      <c r="AD42" s="25"/>
      <c r="AE42" s="25"/>
      <c r="AF42" s="24"/>
      <c r="AG42" s="12"/>
      <c r="AH42" s="12"/>
      <c r="AI42" s="12"/>
      <c r="AJ42" s="12"/>
      <c r="AK42" s="12"/>
      <c r="AL42" s="24"/>
      <c r="CF42" s="12"/>
      <c r="CG42" s="22"/>
      <c r="CM42" s="22"/>
    </row>
    <row r="43" spans="3:91" s="1" customFormat="1" x14ac:dyDescent="0.2">
      <c r="C43" s="10"/>
      <c r="D43" s="12"/>
      <c r="E43" s="12"/>
      <c r="F43" s="12"/>
      <c r="G43" s="12"/>
      <c r="H43" s="24"/>
      <c r="J43" s="12"/>
      <c r="K43" s="12"/>
      <c r="L43" s="12"/>
      <c r="M43" s="12"/>
      <c r="N43" s="24"/>
      <c r="P43" s="12"/>
      <c r="Q43" s="12"/>
      <c r="R43" s="12"/>
      <c r="S43" s="12"/>
      <c r="T43" s="24"/>
      <c r="V43" s="12"/>
      <c r="W43" s="12"/>
      <c r="X43" s="12"/>
      <c r="Y43" s="12"/>
      <c r="Z43" s="24"/>
      <c r="AB43" s="25"/>
      <c r="AC43" s="25"/>
      <c r="AD43" s="25"/>
      <c r="AE43" s="25"/>
      <c r="AF43" s="24"/>
      <c r="AG43" s="12"/>
      <c r="AH43" s="12"/>
      <c r="AI43" s="12"/>
      <c r="AJ43" s="12"/>
      <c r="AK43" s="12"/>
      <c r="AL43" s="24"/>
    </row>
    <row r="44" spans="3:91" s="1" customFormat="1" x14ac:dyDescent="0.2">
      <c r="C44" s="10"/>
      <c r="D44" s="5"/>
      <c r="E44" s="5"/>
      <c r="F44" s="5"/>
      <c r="G44" s="5"/>
      <c r="H44" s="51"/>
      <c r="J44" s="5"/>
      <c r="K44" s="5"/>
      <c r="L44" s="5"/>
      <c r="M44" s="5"/>
      <c r="N44" s="51"/>
      <c r="P44" s="5"/>
      <c r="Q44" s="5"/>
      <c r="R44" s="5"/>
      <c r="S44" s="5"/>
      <c r="T44" s="51"/>
      <c r="V44" s="5"/>
      <c r="W44" s="5"/>
      <c r="X44" s="5"/>
      <c r="Y44" s="5"/>
      <c r="Z44" s="51"/>
      <c r="AB44" s="49"/>
      <c r="AC44" s="49"/>
      <c r="AD44" s="49"/>
      <c r="AE44" s="49"/>
      <c r="AF44" s="49"/>
      <c r="AG44" s="49"/>
      <c r="AH44" s="5"/>
      <c r="AI44" s="5"/>
      <c r="AJ44" s="5"/>
      <c r="AK44" s="5"/>
      <c r="AL44" s="51"/>
    </row>
    <row r="45" spans="3:91" s="1" customFormat="1" x14ac:dyDescent="0.2">
      <c r="AD45" s="6"/>
    </row>
    <row r="46" spans="3:91" s="1" customFormat="1" x14ac:dyDescent="0.2">
      <c r="AD46" s="6"/>
    </row>
    <row r="47" spans="3:91" s="1" customFormat="1" x14ac:dyDescent="0.2">
      <c r="AD47" s="6"/>
    </row>
    <row r="48" spans="3:91" s="1" customFormat="1" x14ac:dyDescent="0.2">
      <c r="AD48" s="6"/>
    </row>
    <row r="49" spans="3:53" s="1" customFormat="1" x14ac:dyDescent="0.2">
      <c r="AC49" s="10"/>
      <c r="AD49" s="50"/>
      <c r="AE49" s="10"/>
    </row>
    <row r="50" spans="3:53" s="1" customFormat="1" x14ac:dyDescent="0.2">
      <c r="I50" s="10"/>
      <c r="O50" s="10"/>
      <c r="U50" s="10"/>
      <c r="AA50" s="10"/>
      <c r="AD50" s="6"/>
      <c r="AE50" s="10"/>
      <c r="AM50" s="10"/>
    </row>
    <row r="51" spans="3:53" s="1" customFormat="1" x14ac:dyDescent="0.2">
      <c r="AD51" s="6"/>
      <c r="AE51" s="10"/>
    </row>
    <row r="52" spans="3:53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F52" s="1"/>
      <c r="AG52" s="1"/>
      <c r="AH52" s="1"/>
      <c r="AI52" s="1"/>
      <c r="AJ52" s="1"/>
      <c r="AK52" s="1"/>
      <c r="AL52" s="1"/>
      <c r="AM52" s="1"/>
      <c r="AY52" s="1"/>
      <c r="AZ52" s="1"/>
      <c r="BA52" s="1"/>
    </row>
    <row r="53" spans="3:53" x14ac:dyDescent="0.2">
      <c r="C53" s="1"/>
      <c r="D53" s="1"/>
      <c r="E53" s="1"/>
      <c r="F53" s="1"/>
      <c r="G53" s="1"/>
      <c r="I53" s="1"/>
      <c r="J53" s="1"/>
      <c r="K53" s="1"/>
      <c r="L53" s="1"/>
      <c r="M53" s="1"/>
      <c r="O53" s="1"/>
      <c r="P53" s="1"/>
      <c r="Q53" s="1"/>
      <c r="R53" s="1"/>
      <c r="S53" s="1"/>
      <c r="U53" s="1"/>
      <c r="V53" s="1"/>
      <c r="W53" s="1"/>
      <c r="X53" s="1"/>
      <c r="Y53" s="1"/>
      <c r="AA53" s="1"/>
      <c r="AB53" s="1"/>
      <c r="AC53" s="1"/>
      <c r="AD53" s="1"/>
      <c r="AF53" s="1"/>
      <c r="AG53" s="1"/>
      <c r="AH53" s="1"/>
      <c r="AI53" s="1"/>
      <c r="AJ53" s="1"/>
      <c r="AK53" s="1"/>
      <c r="AM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3:53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F54" s="1"/>
      <c r="AG54" s="1"/>
      <c r="AH54" s="1"/>
      <c r="AI54" s="1"/>
      <c r="AJ54" s="1"/>
      <c r="AK54" s="1"/>
      <c r="AL54" s="1"/>
      <c r="AM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3:53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1"/>
      <c r="AG55" s="1"/>
      <c r="AH55" s="1"/>
      <c r="AI55" s="1"/>
      <c r="AJ55" s="1"/>
      <c r="AK55" s="1"/>
      <c r="AL55" s="1"/>
      <c r="AM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3:53" x14ac:dyDescent="0.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1"/>
      <c r="AG56" s="1"/>
      <c r="AH56" s="1"/>
      <c r="AI56" s="1"/>
      <c r="AJ56" s="1"/>
      <c r="AK56" s="1"/>
      <c r="AL56" s="1"/>
      <c r="AM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3:53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H57" s="1"/>
      <c r="AI57" s="1"/>
      <c r="AJ57" s="1"/>
      <c r="AK57" s="1"/>
      <c r="AL57" s="1"/>
      <c r="AM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3:53" x14ac:dyDescent="0.2">
      <c r="I58" s="1"/>
      <c r="O58" s="1"/>
      <c r="U58" s="1"/>
      <c r="AA58" s="1"/>
      <c r="AM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3:53" x14ac:dyDescent="0.2"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3:53" x14ac:dyDescent="0.2"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9" spans="98:98" x14ac:dyDescent="0.2">
      <c r="CT69" s="16"/>
    </row>
  </sheetData>
  <mergeCells count="16">
    <mergeCell ref="D4:H4"/>
    <mergeCell ref="CP4:CT4"/>
    <mergeCell ref="BX4:CB4"/>
    <mergeCell ref="CD4:CH4"/>
    <mergeCell ref="CJ4:CN4"/>
    <mergeCell ref="BR4:BV4"/>
    <mergeCell ref="BL4:BP4"/>
    <mergeCell ref="J4:N4"/>
    <mergeCell ref="AN4:AR4"/>
    <mergeCell ref="BF4:BJ4"/>
    <mergeCell ref="AZ4:BD4"/>
    <mergeCell ref="P4:T4"/>
    <mergeCell ref="V4:Z4"/>
    <mergeCell ref="AB4:AF4"/>
    <mergeCell ref="AH4:AL4"/>
    <mergeCell ref="AT4:AX4"/>
  </mergeCells>
  <pageMargins left="0.5" right="0.5" top="1" bottom="1" header="0.3" footer="0.3"/>
  <pageSetup scale="41" fitToWidth="3" fitToHeight="0" orientation="landscape" r:id="rId1"/>
  <colBreaks count="2" manualBreakCount="2">
    <brk id="57" min="6" max="26" man="1"/>
    <brk id="81" min="6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50"/>
  <sheetViews>
    <sheetView zoomScale="80" zoomScaleNormal="80" workbookViewId="0">
      <selection activeCell="A18" sqref="A18"/>
    </sheetView>
  </sheetViews>
  <sheetFormatPr defaultRowHeight="12.75" x14ac:dyDescent="0.2"/>
  <cols>
    <col min="1" max="2" width="4.7109375" customWidth="1"/>
    <col min="3" max="3" width="11.5703125" bestFit="1" customWidth="1"/>
    <col min="4" max="4" width="25.5703125" bestFit="1" customWidth="1"/>
    <col min="5" max="5" width="14" bestFit="1" customWidth="1"/>
    <col min="6" max="8" width="12.7109375" customWidth="1"/>
    <col min="9" max="9" width="14.140625" customWidth="1"/>
    <col min="10" max="10" width="14" bestFit="1" customWidth="1"/>
    <col min="11" max="13" width="12.7109375" customWidth="1"/>
    <col min="14" max="14" width="14.5703125" bestFit="1" customWidth="1"/>
    <col min="15" max="15" width="13.85546875" bestFit="1" customWidth="1"/>
    <col min="16" max="16" width="5.7109375" customWidth="1"/>
    <col min="18" max="18" width="11.42578125" customWidth="1"/>
    <col min="19" max="21" width="10.85546875" customWidth="1"/>
    <col min="22" max="22" width="13" customWidth="1"/>
    <col min="23" max="29" width="10.85546875" customWidth="1"/>
  </cols>
  <sheetData>
    <row r="1" spans="1:22" ht="19.5" thickBot="1" x14ac:dyDescent="0.35">
      <c r="C1" s="48" t="s">
        <v>1</v>
      </c>
      <c r="D1" s="58"/>
      <c r="E1" s="93">
        <v>2023</v>
      </c>
      <c r="F1" s="94"/>
      <c r="G1" s="94"/>
      <c r="H1" s="94"/>
      <c r="I1" s="95"/>
      <c r="J1" s="93">
        <v>2022</v>
      </c>
      <c r="K1" s="94"/>
      <c r="L1" s="94"/>
      <c r="M1" s="94"/>
      <c r="N1" s="95"/>
      <c r="O1" s="59"/>
      <c r="S1">
        <v>7</v>
      </c>
      <c r="T1">
        <v>6</v>
      </c>
      <c r="U1">
        <v>5</v>
      </c>
      <c r="V1">
        <v>4</v>
      </c>
    </row>
    <row r="2" spans="1:22" ht="18.75" thickBot="1" x14ac:dyDescent="0.3">
      <c r="A2" s="56"/>
      <c r="B2" s="56"/>
      <c r="C2" s="57" t="s">
        <v>51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2" ht="19.5" thickBot="1" x14ac:dyDescent="0.35">
      <c r="A3" s="47"/>
      <c r="B3" s="40"/>
      <c r="C3" s="54"/>
      <c r="D3" s="55"/>
      <c r="E3" s="53" t="str">
        <f>CONCATENATE($E$1,"-Q4")</f>
        <v>2023-Q4</v>
      </c>
      <c r="F3" s="53" t="str">
        <f>CONCATENATE($E$1,"-Q3")</f>
        <v>2023-Q3</v>
      </c>
      <c r="G3" s="53" t="str">
        <f>CONCATENATE($E$1,"-Q2")</f>
        <v>2023-Q2</v>
      </c>
      <c r="H3" s="53" t="str">
        <f>CONCATENATE($E$1,"-Q1")</f>
        <v>2023-Q1</v>
      </c>
      <c r="I3" s="60" t="str">
        <f>CONCATENATE($E$1,"-YTD")</f>
        <v>2023-YTD</v>
      </c>
      <c r="J3" s="53" t="str">
        <f>CONCATENATE($J$1,"-Q4")</f>
        <v>2022-Q4</v>
      </c>
      <c r="K3" s="53" t="str">
        <f>CONCATENATE($J$1,"-Q3")</f>
        <v>2022-Q3</v>
      </c>
      <c r="L3" s="53" t="str">
        <f>CONCATENATE($J$1,"-Q2")</f>
        <v>2022-Q2</v>
      </c>
      <c r="M3" s="53" t="str">
        <f>CONCATENATE($J$1,"-Q1")</f>
        <v>2022-Q1</v>
      </c>
      <c r="N3" s="60" t="str">
        <f>CONCATENATE($J$1,"-YTD")</f>
        <v>2022-YTD</v>
      </c>
      <c r="O3" s="46" t="s">
        <v>41</v>
      </c>
      <c r="P3" s="56"/>
    </row>
    <row r="4" spans="1:22" ht="18.75" x14ac:dyDescent="0.3">
      <c r="A4" s="47">
        <v>1</v>
      </c>
      <c r="B4" s="40"/>
      <c r="C4" s="41" t="s">
        <v>2</v>
      </c>
      <c r="D4" s="40" t="s">
        <v>3</v>
      </c>
      <c r="E4" s="63">
        <v>328.850261622</v>
      </c>
      <c r="F4" s="63">
        <v>313.10358609899998</v>
      </c>
      <c r="G4" s="63">
        <v>305.309749028</v>
      </c>
      <c r="H4" s="63">
        <v>278.22901779</v>
      </c>
      <c r="I4" s="61">
        <f t="shared" ref="I4:I16" si="0">SUM(E4:H4)</f>
        <v>1225.492614539</v>
      </c>
      <c r="J4" s="63">
        <v>282.36764347100001</v>
      </c>
      <c r="K4" s="63">
        <v>325.38560295499997</v>
      </c>
      <c r="L4" s="63">
        <v>344.47555656199995</v>
      </c>
      <c r="M4" s="63">
        <v>280.514199281</v>
      </c>
      <c r="N4" s="61">
        <f t="shared" ref="N4:N16" si="1">SUM(J4:M4)</f>
        <v>1232.743002269</v>
      </c>
      <c r="O4" s="44">
        <f t="shared" ref="O4:O16" si="2">IFERROR(I4/N4-1,"-")</f>
        <v>-5.8815079190511765E-3</v>
      </c>
      <c r="P4" s="56"/>
    </row>
    <row r="5" spans="1:22" ht="18.75" x14ac:dyDescent="0.3">
      <c r="A5" s="47">
        <v>2</v>
      </c>
      <c r="B5" s="40"/>
      <c r="C5" s="41" t="s">
        <v>4</v>
      </c>
      <c r="D5" s="40" t="s">
        <v>5</v>
      </c>
      <c r="E5" s="63">
        <v>12.160248844</v>
      </c>
      <c r="F5" s="63">
        <v>12.628729092</v>
      </c>
      <c r="G5" s="63">
        <v>16.591633405</v>
      </c>
      <c r="H5" s="63">
        <v>18.218391299</v>
      </c>
      <c r="I5" s="61">
        <f t="shared" si="0"/>
        <v>59.599002640000009</v>
      </c>
      <c r="J5" s="63">
        <v>15.768041119999999</v>
      </c>
      <c r="K5" s="63">
        <v>13.41990429</v>
      </c>
      <c r="L5" s="63">
        <v>12.816608909999999</v>
      </c>
      <c r="M5" s="63">
        <v>12.587005730000001</v>
      </c>
      <c r="N5" s="61">
        <f t="shared" si="1"/>
        <v>54.591560049999998</v>
      </c>
      <c r="O5" s="44">
        <f t="shared" si="2"/>
        <v>9.1725581489404906E-2</v>
      </c>
      <c r="P5" s="56"/>
    </row>
    <row r="6" spans="1:22" ht="18.75" x14ac:dyDescent="0.3">
      <c r="A6" s="47">
        <v>3</v>
      </c>
      <c r="B6" s="40"/>
      <c r="C6" s="41" t="s">
        <v>6</v>
      </c>
      <c r="D6" s="40" t="s">
        <v>7</v>
      </c>
      <c r="E6" s="63">
        <v>2.6984419190000004</v>
      </c>
      <c r="F6" s="63">
        <v>3.3428765240000002</v>
      </c>
      <c r="G6" s="63">
        <v>3.6507789279999998</v>
      </c>
      <c r="H6" s="63">
        <v>5.0578544859999992</v>
      </c>
      <c r="I6" s="61">
        <f t="shared" si="0"/>
        <v>14.749951856999999</v>
      </c>
      <c r="J6" s="63">
        <v>2.83159334</v>
      </c>
      <c r="K6" s="63">
        <v>3.8802028100000001</v>
      </c>
      <c r="L6" s="63">
        <v>3.9328633599999998</v>
      </c>
      <c r="M6" s="63">
        <v>3.9981181299999999</v>
      </c>
      <c r="N6" s="61">
        <f t="shared" si="1"/>
        <v>14.64277764</v>
      </c>
      <c r="O6" s="44">
        <f t="shared" si="2"/>
        <v>7.3192545591369562E-3</v>
      </c>
      <c r="P6" s="56"/>
    </row>
    <row r="7" spans="1:22" ht="18.75" x14ac:dyDescent="0.3">
      <c r="A7" s="47">
        <v>4</v>
      </c>
      <c r="B7" s="40"/>
      <c r="C7" s="41" t="s">
        <v>8</v>
      </c>
      <c r="D7" s="40" t="s">
        <v>9</v>
      </c>
      <c r="E7" s="63">
        <v>14.384703841</v>
      </c>
      <c r="F7" s="63">
        <v>7.6302863299999997</v>
      </c>
      <c r="G7" s="63">
        <v>7.7219190900000001</v>
      </c>
      <c r="H7" s="63">
        <v>8.0771045800000003</v>
      </c>
      <c r="I7" s="61">
        <f t="shared" si="0"/>
        <v>37.814013841000005</v>
      </c>
      <c r="J7" s="63">
        <v>6.8809835999999995</v>
      </c>
      <c r="K7" s="63">
        <v>6.6886775300000005</v>
      </c>
      <c r="L7" s="63">
        <v>7.6287613399999996</v>
      </c>
      <c r="M7" s="63">
        <v>5.7815560999999995</v>
      </c>
      <c r="N7" s="61">
        <f t="shared" si="1"/>
        <v>26.97997857</v>
      </c>
      <c r="O7" s="44">
        <f t="shared" si="2"/>
        <v>0.40155833492939674</v>
      </c>
      <c r="P7" s="56"/>
    </row>
    <row r="8" spans="1:22" ht="18.75" x14ac:dyDescent="0.3">
      <c r="A8" s="47">
        <v>5</v>
      </c>
      <c r="B8" s="40"/>
      <c r="C8" s="41" t="s">
        <v>48</v>
      </c>
      <c r="D8" s="40" t="s">
        <v>32</v>
      </c>
      <c r="E8" s="63">
        <v>2.5184880619999999</v>
      </c>
      <c r="F8" s="63">
        <v>1.0859693539999999</v>
      </c>
      <c r="G8" s="63">
        <v>1.1398617379999998</v>
      </c>
      <c r="H8" s="63">
        <v>1.1250264059999999</v>
      </c>
      <c r="I8" s="61">
        <f t="shared" si="0"/>
        <v>5.8693455599999993</v>
      </c>
      <c r="J8" s="63">
        <v>2.3688772200000003</v>
      </c>
      <c r="K8" s="63">
        <v>1.6216308899999998</v>
      </c>
      <c r="L8" s="63">
        <v>1.8376385800000001</v>
      </c>
      <c r="M8" s="63">
        <v>2.3926667400000001</v>
      </c>
      <c r="N8" s="61">
        <f t="shared" si="1"/>
        <v>8.2208134299999998</v>
      </c>
      <c r="O8" s="44">
        <f t="shared" si="2"/>
        <v>-0.28603834523465166</v>
      </c>
      <c r="P8" s="56"/>
    </row>
    <row r="9" spans="1:22" ht="18.75" x14ac:dyDescent="0.3">
      <c r="A9" s="47">
        <v>6</v>
      </c>
      <c r="B9" s="40"/>
      <c r="C9" s="41" t="s">
        <v>10</v>
      </c>
      <c r="D9" s="40" t="s">
        <v>11</v>
      </c>
      <c r="E9" s="63">
        <v>0.93061570900000001</v>
      </c>
      <c r="F9" s="63">
        <v>0.81518809699999994</v>
      </c>
      <c r="G9" s="63">
        <v>0.77918564599999995</v>
      </c>
      <c r="H9" s="63">
        <v>0.52882328500000009</v>
      </c>
      <c r="I9" s="61">
        <f t="shared" si="0"/>
        <v>3.0538127369999999</v>
      </c>
      <c r="J9" s="63">
        <v>0.23807035000000001</v>
      </c>
      <c r="K9" s="63">
        <v>0.44668783000000001</v>
      </c>
      <c r="L9" s="63">
        <v>0.50752365999999993</v>
      </c>
      <c r="M9" s="63">
        <v>0.25463789000000003</v>
      </c>
      <c r="N9" s="61">
        <f t="shared" si="1"/>
        <v>1.4469197299999998</v>
      </c>
      <c r="O9" s="44">
        <f t="shared" si="2"/>
        <v>1.1105612658968997</v>
      </c>
      <c r="P9" s="56"/>
    </row>
    <row r="10" spans="1:22" ht="18.75" x14ac:dyDescent="0.3">
      <c r="A10" s="47">
        <v>7</v>
      </c>
      <c r="B10" s="40"/>
      <c r="C10" s="41" t="s">
        <v>12</v>
      </c>
      <c r="D10" s="40" t="s">
        <v>13</v>
      </c>
      <c r="E10" s="63">
        <v>2.3156960090000003</v>
      </c>
      <c r="F10" s="63">
        <v>2.662713283</v>
      </c>
      <c r="G10" s="63">
        <v>2.6540468709999998</v>
      </c>
      <c r="H10" s="63">
        <v>1.8729906969999999</v>
      </c>
      <c r="I10" s="61">
        <f t="shared" si="0"/>
        <v>9.5054468600000011</v>
      </c>
      <c r="J10" s="63">
        <v>4.8423960300000006</v>
      </c>
      <c r="K10" s="63">
        <v>3.7693223700000003</v>
      </c>
      <c r="L10" s="63">
        <v>4.1557440699999999</v>
      </c>
      <c r="M10" s="63">
        <v>5.2353518099999992</v>
      </c>
      <c r="N10" s="61">
        <f t="shared" si="1"/>
        <v>18.002814280000003</v>
      </c>
      <c r="O10" s="44">
        <f t="shared" si="2"/>
        <v>-0.47200217076282591</v>
      </c>
      <c r="P10" s="56"/>
    </row>
    <row r="11" spans="1:22" ht="18.75" x14ac:dyDescent="0.3">
      <c r="A11" s="47">
        <v>8</v>
      </c>
      <c r="B11" s="40"/>
      <c r="C11" s="41" t="s">
        <v>14</v>
      </c>
      <c r="D11" s="40" t="s">
        <v>15</v>
      </c>
      <c r="E11" s="63">
        <v>3.8263003979999999</v>
      </c>
      <c r="F11" s="63">
        <v>3.2752002359999999</v>
      </c>
      <c r="G11" s="63">
        <v>4.6911609360000002</v>
      </c>
      <c r="H11" s="63">
        <v>4.3761481339999992</v>
      </c>
      <c r="I11" s="61">
        <f t="shared" si="0"/>
        <v>16.168809703999997</v>
      </c>
      <c r="J11" s="63">
        <v>5.0643466300000002</v>
      </c>
      <c r="K11" s="63">
        <v>2.9017585099999996</v>
      </c>
      <c r="L11" s="63">
        <v>4.3575031100000006</v>
      </c>
      <c r="M11" s="63">
        <v>2.2796625600000002</v>
      </c>
      <c r="N11" s="61">
        <f t="shared" si="1"/>
        <v>14.60327081</v>
      </c>
      <c r="O11" s="44">
        <f t="shared" si="2"/>
        <v>0.10720467451222992</v>
      </c>
      <c r="P11" s="56"/>
    </row>
    <row r="12" spans="1:22" ht="18.75" x14ac:dyDescent="0.3">
      <c r="A12" s="47">
        <v>9</v>
      </c>
      <c r="B12" s="40"/>
      <c r="C12" s="41" t="s">
        <v>16</v>
      </c>
      <c r="D12" s="40" t="s">
        <v>17</v>
      </c>
      <c r="E12" s="63">
        <v>2.9888732899999999</v>
      </c>
      <c r="F12" s="63">
        <v>2.9301748390000002</v>
      </c>
      <c r="G12" s="63">
        <v>3.4223992570000004</v>
      </c>
      <c r="H12" s="63">
        <v>2.5419708719999998</v>
      </c>
      <c r="I12" s="61">
        <f t="shared" si="0"/>
        <v>11.883418258000001</v>
      </c>
      <c r="J12" s="63">
        <v>2.85002135</v>
      </c>
      <c r="K12" s="63">
        <v>2.2635923999999998</v>
      </c>
      <c r="L12" s="63">
        <v>2.03018761</v>
      </c>
      <c r="M12" s="63">
        <v>2.5338924300000003</v>
      </c>
      <c r="N12" s="61">
        <f t="shared" si="1"/>
        <v>9.6776937899999993</v>
      </c>
      <c r="O12" s="44">
        <f t="shared" si="2"/>
        <v>0.22791839831501859</v>
      </c>
      <c r="P12" s="56"/>
    </row>
    <row r="13" spans="1:22" ht="18.75" x14ac:dyDescent="0.3">
      <c r="A13" s="47">
        <v>10</v>
      </c>
      <c r="B13" s="40"/>
      <c r="C13" s="41" t="s">
        <v>49</v>
      </c>
      <c r="D13" s="40" t="s">
        <v>28</v>
      </c>
      <c r="E13" s="63">
        <v>2.6702493860000001</v>
      </c>
      <c r="F13" s="63">
        <v>2.8197741179999998</v>
      </c>
      <c r="G13" s="63">
        <v>2.3082711540000003</v>
      </c>
      <c r="H13" s="63">
        <v>2.6464047289999999</v>
      </c>
      <c r="I13" s="61">
        <f t="shared" si="0"/>
        <v>10.444699387</v>
      </c>
      <c r="J13" s="63">
        <v>1.8269075299999999</v>
      </c>
      <c r="K13" s="63">
        <v>1.9059121299999999</v>
      </c>
      <c r="L13" s="63">
        <v>2.2437816900000001</v>
      </c>
      <c r="M13" s="63">
        <v>2.1220302400000004</v>
      </c>
      <c r="N13" s="61">
        <f t="shared" si="1"/>
        <v>8.0986315900000001</v>
      </c>
      <c r="O13" s="44">
        <f t="shared" si="2"/>
        <v>0.28968693919808253</v>
      </c>
      <c r="P13" s="56"/>
    </row>
    <row r="14" spans="1:22" ht="18.75" x14ac:dyDescent="0.3">
      <c r="A14" s="47">
        <v>11</v>
      </c>
      <c r="B14" s="40"/>
      <c r="C14" s="41" t="s">
        <v>18</v>
      </c>
      <c r="D14" s="40" t="s">
        <v>19</v>
      </c>
      <c r="E14" s="63">
        <v>1.923938148</v>
      </c>
      <c r="F14" s="63">
        <v>2.7860515120000002</v>
      </c>
      <c r="G14" s="63">
        <v>2.8451023439999998</v>
      </c>
      <c r="H14" s="63">
        <v>2.4793885200000001</v>
      </c>
      <c r="I14" s="61">
        <f t="shared" si="0"/>
        <v>10.034480523999999</v>
      </c>
      <c r="J14" s="63">
        <v>1.4299993899999999</v>
      </c>
      <c r="K14" s="63">
        <v>3.3205562200000003</v>
      </c>
      <c r="L14" s="63">
        <v>3.2365688500000003</v>
      </c>
      <c r="M14" s="63">
        <v>2.0875278700000002</v>
      </c>
      <c r="N14" s="61">
        <f t="shared" si="1"/>
        <v>10.074652330000001</v>
      </c>
      <c r="O14" s="44">
        <f t="shared" si="2"/>
        <v>-3.9874136281983219E-3</v>
      </c>
      <c r="P14" s="56"/>
    </row>
    <row r="15" spans="1:22" ht="19.5" thickBot="1" x14ac:dyDescent="0.35">
      <c r="A15" s="47">
        <v>12</v>
      </c>
      <c r="B15" s="40"/>
      <c r="C15" s="41"/>
      <c r="D15" s="40" t="s">
        <v>37</v>
      </c>
      <c r="E15" s="64">
        <f>E16-SUM(E4:E14)</f>
        <v>39.392267728999968</v>
      </c>
      <c r="F15" s="64">
        <f>F16-SUM(F4:F14)</f>
        <v>27.616137922999997</v>
      </c>
      <c r="G15" s="64">
        <f>G16-SUM(G4:G14)</f>
        <v>25.852923743999952</v>
      </c>
      <c r="H15" s="64">
        <f>H16-SUM(H4:H14)</f>
        <v>29.161165865999976</v>
      </c>
      <c r="I15" s="61">
        <f t="shared" si="0"/>
        <v>122.02249526199989</v>
      </c>
      <c r="J15" s="64">
        <f>J16-SUM(J4:J14)</f>
        <v>22.802140510000015</v>
      </c>
      <c r="K15" s="64">
        <f>K16-SUM(K4:K14)</f>
        <v>25.624025390000043</v>
      </c>
      <c r="L15" s="64">
        <f>L16-SUM(L4:L14)</f>
        <v>20.636956680000083</v>
      </c>
      <c r="M15" s="64">
        <f>M16-SUM(M4:M14)</f>
        <v>28.906774180000014</v>
      </c>
      <c r="N15" s="61">
        <f t="shared" si="1"/>
        <v>97.969896760000154</v>
      </c>
      <c r="O15" s="44">
        <f t="shared" si="2"/>
        <v>0.24551009338023611</v>
      </c>
      <c r="P15" s="56"/>
    </row>
    <row r="16" spans="1:22" ht="19.5" thickBot="1" x14ac:dyDescent="0.35">
      <c r="A16" s="47"/>
      <c r="B16" s="40"/>
      <c r="C16" s="42" t="s">
        <v>50</v>
      </c>
      <c r="D16" s="43" t="s">
        <v>21</v>
      </c>
      <c r="E16" s="62">
        <v>414.66008495700004</v>
      </c>
      <c r="F16" s="62">
        <v>380.69668740700001</v>
      </c>
      <c r="G16" s="62">
        <v>376.96703214099995</v>
      </c>
      <c r="H16" s="62">
        <v>354.31428666399995</v>
      </c>
      <c r="I16" s="65">
        <f t="shared" si="0"/>
        <v>1526.6380911689998</v>
      </c>
      <c r="J16" s="62">
        <v>349.27102054099998</v>
      </c>
      <c r="K16" s="62">
        <v>391.22787332499996</v>
      </c>
      <c r="L16" s="62">
        <v>407.85969442200002</v>
      </c>
      <c r="M16" s="62">
        <v>348.69342296100001</v>
      </c>
      <c r="N16" s="65">
        <f t="shared" si="1"/>
        <v>1497.0520112489999</v>
      </c>
      <c r="O16" s="45">
        <f t="shared" si="2"/>
        <v>1.9762893805751025E-2</v>
      </c>
      <c r="P16" s="56"/>
    </row>
    <row r="17" spans="1:16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20" spans="1:16" ht="13.5" thickBot="1" x14ac:dyDescent="0.25"/>
    <row r="21" spans="1:16" ht="18.75" x14ac:dyDescent="0.3">
      <c r="D21" s="96" t="s">
        <v>55</v>
      </c>
      <c r="E21" s="97"/>
      <c r="F21" s="97"/>
      <c r="G21" s="97"/>
      <c r="H21" s="98"/>
    </row>
    <row r="22" spans="1:16" ht="19.5" thickBot="1" x14ac:dyDescent="0.35">
      <c r="D22" s="99" t="s">
        <v>56</v>
      </c>
      <c r="E22" s="100"/>
      <c r="F22" s="100"/>
      <c r="G22" s="100"/>
      <c r="H22" s="101"/>
    </row>
    <row r="23" spans="1:16" ht="18.75" x14ac:dyDescent="0.3">
      <c r="D23" s="69"/>
      <c r="E23" s="70" t="s">
        <v>1</v>
      </c>
      <c r="F23" s="71">
        <v>2025</v>
      </c>
      <c r="G23" s="71">
        <v>2024</v>
      </c>
      <c r="H23" s="72" t="s">
        <v>57</v>
      </c>
    </row>
    <row r="24" spans="1:16" ht="19.5" thickBot="1" x14ac:dyDescent="0.35">
      <c r="D24" s="73"/>
      <c r="E24" s="74"/>
      <c r="F24" s="75"/>
      <c r="G24" s="75"/>
      <c r="H24" s="76"/>
    </row>
    <row r="25" spans="1:16" ht="18.75" x14ac:dyDescent="0.3">
      <c r="D25" s="77"/>
      <c r="E25" s="47"/>
      <c r="F25" s="78"/>
      <c r="G25" s="78"/>
      <c r="H25" s="78"/>
    </row>
    <row r="26" spans="1:16" ht="18.75" x14ac:dyDescent="0.3">
      <c r="D26" s="77">
        <v>1</v>
      </c>
      <c r="E26" s="79" t="s">
        <v>2</v>
      </c>
      <c r="F26" s="80">
        <v>382.19108500999999</v>
      </c>
      <c r="G26" s="80">
        <v>337.13312338599997</v>
      </c>
      <c r="H26" s="81">
        <v>0.13365035500356634</v>
      </c>
    </row>
    <row r="27" spans="1:16" ht="18.75" x14ac:dyDescent="0.3">
      <c r="D27" s="77">
        <v>2</v>
      </c>
      <c r="E27" s="79" t="s">
        <v>4</v>
      </c>
      <c r="F27" s="80">
        <v>20.800732326999999</v>
      </c>
      <c r="G27" s="80">
        <v>14.813948318</v>
      </c>
      <c r="H27" s="81">
        <v>0.40413155767025533</v>
      </c>
    </row>
    <row r="28" spans="1:16" ht="18.75" x14ac:dyDescent="0.3">
      <c r="D28" s="77">
        <v>3</v>
      </c>
      <c r="E28" s="79" t="s">
        <v>6</v>
      </c>
      <c r="F28" s="80">
        <v>4.7419046890000001</v>
      </c>
      <c r="G28" s="80">
        <v>4.8692893960000001</v>
      </c>
      <c r="H28" s="81">
        <v>-2.6160841272782721E-2</v>
      </c>
    </row>
    <row r="29" spans="1:16" ht="18.75" x14ac:dyDescent="0.3">
      <c r="D29" s="77">
        <v>4</v>
      </c>
      <c r="E29" s="79" t="s">
        <v>8</v>
      </c>
      <c r="F29" s="80">
        <v>11.500138994</v>
      </c>
      <c r="G29" s="80">
        <v>7.1791801199999998</v>
      </c>
      <c r="H29" s="81">
        <v>0.60187358469562968</v>
      </c>
    </row>
    <row r="30" spans="1:16" ht="18.75" x14ac:dyDescent="0.3">
      <c r="D30" s="77">
        <v>5</v>
      </c>
      <c r="E30" s="79" t="s">
        <v>48</v>
      </c>
      <c r="F30" s="80">
        <v>1.283097178</v>
      </c>
      <c r="G30" s="80">
        <v>2.240464792</v>
      </c>
      <c r="H30" s="81">
        <v>-0.42730759145087249</v>
      </c>
    </row>
    <row r="31" spans="1:16" ht="18.75" x14ac:dyDescent="0.3">
      <c r="D31" s="77">
        <v>6</v>
      </c>
      <c r="E31" s="79" t="s">
        <v>10</v>
      </c>
      <c r="F31" s="80">
        <v>0.445615716</v>
      </c>
      <c r="G31" s="80">
        <v>1.375212426</v>
      </c>
      <c r="H31" s="81">
        <v>-0.67596590346690189</v>
      </c>
    </row>
    <row r="32" spans="1:16" ht="18.75" x14ac:dyDescent="0.3">
      <c r="D32" s="77">
        <v>7</v>
      </c>
      <c r="E32" s="79" t="s">
        <v>12</v>
      </c>
      <c r="F32" s="80">
        <v>2.58679842</v>
      </c>
      <c r="G32" s="80">
        <v>2.9669957820000001</v>
      </c>
      <c r="H32" s="81">
        <v>-0.12814219834977847</v>
      </c>
    </row>
    <row r="33" spans="4:8" ht="18.75" x14ac:dyDescent="0.3">
      <c r="D33" s="77">
        <v>8</v>
      </c>
      <c r="E33" s="79" t="s">
        <v>14</v>
      </c>
      <c r="F33" s="80">
        <v>6.2697723229999998</v>
      </c>
      <c r="G33" s="80">
        <v>4.091893722</v>
      </c>
      <c r="H33" s="81">
        <v>0.5322422205861973</v>
      </c>
    </row>
    <row r="34" spans="4:8" ht="18.75" x14ac:dyDescent="0.3">
      <c r="D34" s="77">
        <v>9</v>
      </c>
      <c r="E34" s="79" t="s">
        <v>16</v>
      </c>
      <c r="F34" s="80">
        <v>3.3782164249999997</v>
      </c>
      <c r="G34" s="80">
        <v>5.6006637540000002</v>
      </c>
      <c r="H34" s="81">
        <v>-0.39681856055234993</v>
      </c>
    </row>
    <row r="35" spans="4:8" ht="18.75" x14ac:dyDescent="0.3">
      <c r="D35" s="77">
        <v>10</v>
      </c>
      <c r="E35" s="79" t="s">
        <v>49</v>
      </c>
      <c r="F35" s="80">
        <v>3.1976655059999999</v>
      </c>
      <c r="G35" s="80">
        <v>2.2401905060000002</v>
      </c>
      <c r="H35" s="81">
        <v>0.42740784653606578</v>
      </c>
    </row>
    <row r="36" spans="4:8" ht="18.75" x14ac:dyDescent="0.3">
      <c r="D36" s="77">
        <v>11</v>
      </c>
      <c r="E36" s="79" t="s">
        <v>18</v>
      </c>
      <c r="F36" s="80">
        <v>2.3038969549999999</v>
      </c>
      <c r="G36" s="80">
        <v>3.1819670320000002</v>
      </c>
      <c r="H36" s="81">
        <v>-0.27595197189962595</v>
      </c>
    </row>
    <row r="37" spans="4:8" ht="18.75" x14ac:dyDescent="0.3">
      <c r="D37" s="77">
        <v>12</v>
      </c>
      <c r="E37" s="79" t="s">
        <v>37</v>
      </c>
      <c r="F37" s="80">
        <v>38.913591056999984</v>
      </c>
      <c r="G37" s="80">
        <v>36.754600931999981</v>
      </c>
      <c r="H37" s="81">
        <v>5.8740676548069984E-2</v>
      </c>
    </row>
    <row r="38" spans="4:8" ht="18.75" x14ac:dyDescent="0.3">
      <c r="D38" s="77"/>
      <c r="E38" s="79"/>
      <c r="F38" s="82"/>
      <c r="G38" s="82"/>
      <c r="H38" s="83"/>
    </row>
    <row r="39" spans="4:8" ht="18.75" x14ac:dyDescent="0.3">
      <c r="D39" s="77"/>
      <c r="E39" s="79"/>
      <c r="F39" s="80"/>
      <c r="G39" s="80"/>
      <c r="H39" s="83"/>
    </row>
    <row r="40" spans="4:8" ht="18.75" x14ac:dyDescent="0.3">
      <c r="D40" s="77"/>
      <c r="E40" s="79"/>
      <c r="F40" s="80"/>
      <c r="G40" s="80"/>
      <c r="H40" s="83"/>
    </row>
    <row r="41" spans="4:8" ht="18.75" x14ac:dyDescent="0.3">
      <c r="D41" s="77"/>
      <c r="E41" s="79"/>
      <c r="F41" s="80"/>
      <c r="G41" s="80"/>
      <c r="H41" s="81"/>
    </row>
    <row r="42" spans="4:8" ht="18.75" x14ac:dyDescent="0.3">
      <c r="D42" s="77"/>
      <c r="E42" s="79"/>
      <c r="F42" s="80"/>
      <c r="G42" s="80"/>
      <c r="H42" s="83"/>
    </row>
    <row r="43" spans="4:8" ht="18.75" x14ac:dyDescent="0.3">
      <c r="D43" s="77"/>
      <c r="E43" s="79"/>
      <c r="F43" s="80"/>
      <c r="G43" s="80"/>
      <c r="H43" s="83"/>
    </row>
    <row r="44" spans="4:8" ht="18.75" x14ac:dyDescent="0.3">
      <c r="D44" s="77"/>
      <c r="E44" s="79"/>
      <c r="F44" s="80"/>
      <c r="G44" s="80"/>
      <c r="H44" s="83"/>
    </row>
    <row r="45" spans="4:8" ht="18.75" x14ac:dyDescent="0.3">
      <c r="D45" s="77"/>
      <c r="E45" s="79"/>
      <c r="F45" s="80"/>
      <c r="G45" s="80"/>
      <c r="H45" s="83"/>
    </row>
    <row r="46" spans="4:8" ht="18.75" x14ac:dyDescent="0.3">
      <c r="D46" s="77"/>
      <c r="E46" s="79"/>
      <c r="F46" s="80"/>
      <c r="G46" s="80"/>
      <c r="H46" s="83"/>
    </row>
    <row r="47" spans="4:8" ht="18.75" x14ac:dyDescent="0.3">
      <c r="D47" s="77"/>
      <c r="E47" s="79"/>
      <c r="F47" s="80"/>
      <c r="G47" s="80"/>
      <c r="H47" s="83"/>
    </row>
    <row r="48" spans="4:8" ht="18.75" x14ac:dyDescent="0.3">
      <c r="D48" s="77"/>
      <c r="E48" s="79"/>
      <c r="F48" s="80"/>
      <c r="G48" s="80"/>
      <c r="H48" s="83"/>
    </row>
    <row r="49" spans="4:8" ht="19.5" thickBot="1" x14ac:dyDescent="0.35">
      <c r="D49" s="77"/>
      <c r="E49" s="79"/>
      <c r="F49" s="78"/>
      <c r="G49" s="78"/>
      <c r="H49" s="83"/>
    </row>
    <row r="50" spans="4:8" ht="19.5" thickBot="1" x14ac:dyDescent="0.35">
      <c r="D50" s="84" t="s">
        <v>58</v>
      </c>
      <c r="E50" s="85" t="s">
        <v>21</v>
      </c>
      <c r="F50" s="86">
        <v>477.6125146</v>
      </c>
      <c r="G50" s="86">
        <v>422.44753016600004</v>
      </c>
      <c r="H50" s="87">
        <v>0.13058422761359967</v>
      </c>
    </row>
  </sheetData>
  <mergeCells count="4">
    <mergeCell ref="E1:I1"/>
    <mergeCell ref="J1:N1"/>
    <mergeCell ref="D21:H21"/>
    <mergeCell ref="D22:H22"/>
  </mergeCells>
  <pageMargins left="0.7" right="0.7" top="0.75" bottom="0.75" header="0.3" footer="0.3"/>
  <pageSetup orientation="portrait" verticalDpi="0" r:id="rId1"/>
  <ignoredErrors>
    <ignoredError sqref="E15:H15 J15:M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Imports by Country of Origin </vt:lpstr>
      <vt:lpstr>Input.</vt:lpstr>
      <vt:lpstr>'Imports by Country of Origin '!Print_Area</vt:lpstr>
      <vt:lpstr>'Imports by Country of Origin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2020-02-10T15:47:33Z</cp:lastPrinted>
  <dcterms:created xsi:type="dcterms:W3CDTF">2014-07-28T15:22:08Z</dcterms:created>
  <dcterms:modified xsi:type="dcterms:W3CDTF">2026-01-29T17:38:05Z</dcterms:modified>
</cp:coreProperties>
</file>